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ropbox\Turville Parish Council\Accounts DH\"/>
    </mc:Choice>
  </mc:AlternateContent>
  <bookViews>
    <workbookView xWindow="360" yWindow="72" windowWidth="11340" windowHeight="6480" firstSheet="1" activeTab="1"/>
  </bookViews>
  <sheets>
    <sheet name="Bank recon." sheetId="10" r:id="rId1"/>
    <sheet name="Accounts 2017 2018" sheetId="11" r:id="rId2"/>
  </sheets>
  <calcPr calcId="152511"/>
</workbook>
</file>

<file path=xl/calcChain.xml><?xml version="1.0" encoding="utf-8"?>
<calcChain xmlns="http://schemas.openxmlformats.org/spreadsheetml/2006/main">
  <c r="N47" i="11" l="1"/>
  <c r="M62" i="11" l="1"/>
  <c r="K62" i="11"/>
  <c r="J62" i="11"/>
  <c r="I62" i="11"/>
  <c r="H62" i="11"/>
  <c r="G62" i="11"/>
  <c r="F62" i="11"/>
  <c r="L27" i="11"/>
  <c r="L62" i="11" s="1"/>
  <c r="N9" i="1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N39" i="11" s="1"/>
  <c r="N40" i="11" s="1"/>
  <c r="N41" i="11" s="1"/>
  <c r="N42" i="11" s="1"/>
  <c r="N43" i="11" s="1"/>
  <c r="N44" i="11" s="1"/>
  <c r="N45" i="11" s="1"/>
  <c r="N48" i="11" l="1"/>
  <c r="N49" i="11" s="1"/>
  <c r="N50" i="11" s="1"/>
  <c r="N46" i="11"/>
  <c r="N51" i="11" l="1"/>
  <c r="N52" i="11" s="1"/>
  <c r="N53" i="11" s="1"/>
  <c r="N54" i="11" s="1"/>
  <c r="N55" i="11" s="1"/>
  <c r="N56" i="11" s="1"/>
  <c r="N57" i="11" s="1"/>
  <c r="N58" i="11" s="1"/>
  <c r="N59" i="11" s="1"/>
  <c r="N60" i="11" s="1"/>
  <c r="F13" i="10"/>
  <c r="F12" i="10"/>
  <c r="F31" i="10"/>
  <c r="F16" i="10" l="1"/>
</calcChain>
</file>

<file path=xl/sharedStrings.xml><?xml version="1.0" encoding="utf-8"?>
<sst xmlns="http://schemas.openxmlformats.org/spreadsheetml/2006/main" count="216" uniqueCount="128">
  <si>
    <t>Bradenham Parish Council</t>
  </si>
  <si>
    <t>Income</t>
  </si>
  <si>
    <t>Opening bank bal.</t>
  </si>
  <si>
    <t>HSBC</t>
  </si>
  <si>
    <t>Nat. Sav.</t>
  </si>
  <si>
    <t>Closing bank bal.</t>
  </si>
  <si>
    <t>£</t>
  </si>
  <si>
    <t>Summary Receipts &amp; Payments Account for the year ended</t>
  </si>
  <si>
    <t>Add receipts</t>
  </si>
  <si>
    <t>less payments</t>
  </si>
  <si>
    <t>These cumulative funds are represented by:</t>
  </si>
  <si>
    <t>HSBC current a/c</t>
  </si>
  <si>
    <t>Nat. Savings a/c</t>
  </si>
  <si>
    <t>(Responsible Financial Officer)</t>
  </si>
  <si>
    <t>( Chairman)</t>
  </si>
  <si>
    <t>Pond A/c</t>
  </si>
  <si>
    <t>Donations</t>
  </si>
  <si>
    <t>Deirdre Hansen</t>
  </si>
  <si>
    <t>HSBC Pond A/c</t>
  </si>
  <si>
    <t>Signed:………………………………………</t>
  </si>
  <si>
    <t>…………………………………………</t>
  </si>
  <si>
    <t>VAT</t>
  </si>
  <si>
    <t>Date</t>
  </si>
  <si>
    <t>To whom</t>
  </si>
  <si>
    <t>Particulars</t>
  </si>
  <si>
    <t>Subs</t>
  </si>
  <si>
    <t>Totals</t>
  </si>
  <si>
    <t>other</t>
  </si>
  <si>
    <t>Bank reconciliation as at 31 March 2007</t>
  </si>
  <si>
    <t>Balance cfw 31.03.07</t>
  </si>
  <si>
    <t>less uncashed cheques 100385</t>
  </si>
  <si>
    <t>Total bal. bfw 31.03.06</t>
  </si>
  <si>
    <t xml:space="preserve">cheque </t>
  </si>
  <si>
    <t>Bank statement</t>
  </si>
  <si>
    <t>Total exp.</t>
  </si>
  <si>
    <t>OPENING BALANCE</t>
  </si>
  <si>
    <t>Lloyds</t>
  </si>
  <si>
    <t>Turville Parish Council</t>
  </si>
  <si>
    <t>Bank acc.</t>
  </si>
  <si>
    <t>no</t>
  </si>
  <si>
    <t>WDC</t>
  </si>
  <si>
    <t>Staff costs</t>
  </si>
  <si>
    <t>Admin</t>
  </si>
  <si>
    <t>No.</t>
  </si>
  <si>
    <t>31st March 2018</t>
  </si>
  <si>
    <t>10.05.17</t>
  </si>
  <si>
    <t>Mrs L Coldwell</t>
  </si>
  <si>
    <t>Salary - April</t>
  </si>
  <si>
    <t>Salary - May</t>
  </si>
  <si>
    <t>Expenses</t>
  </si>
  <si>
    <t>BALC</t>
  </si>
  <si>
    <t>Annual subs</t>
  </si>
  <si>
    <t>Miss Lisa Cook</t>
  </si>
  <si>
    <t>Internal Audit fee</t>
  </si>
  <si>
    <t>03.05.17</t>
  </si>
  <si>
    <t>INC</t>
  </si>
  <si>
    <t>Precept and CTSG</t>
  </si>
  <si>
    <t>Turville Village Hall</t>
  </si>
  <si>
    <t>Hall hire meeting 10/05/17</t>
  </si>
  <si>
    <t>Came &amp; Company</t>
  </si>
  <si>
    <t>Insurance renewal</t>
  </si>
  <si>
    <t>11.05.17</t>
  </si>
  <si>
    <t>Donation</t>
  </si>
  <si>
    <t>12.06.17</t>
  </si>
  <si>
    <t>HRMC</t>
  </si>
  <si>
    <t>Resident</t>
  </si>
  <si>
    <t>VAT reclaim</t>
  </si>
  <si>
    <t>19.06.17</t>
  </si>
  <si>
    <t xml:space="preserve">Salary - June </t>
  </si>
  <si>
    <t>Chiltern Society</t>
  </si>
  <si>
    <t>12.07.17</t>
  </si>
  <si>
    <t>CPRE</t>
  </si>
  <si>
    <t>Adam Clissold</t>
  </si>
  <si>
    <t>Repairs to benches</t>
  </si>
  <si>
    <t>DD1</t>
  </si>
  <si>
    <t>S/O 1</t>
  </si>
  <si>
    <t xml:space="preserve">R J Symes and Son </t>
  </si>
  <si>
    <t>Grass cutting</t>
  </si>
  <si>
    <t>18.07.17</t>
  </si>
  <si>
    <t>S/O 2</t>
  </si>
  <si>
    <t>Salary - July</t>
  </si>
  <si>
    <t>-</t>
  </si>
  <si>
    <t>04.07.17</t>
  </si>
  <si>
    <t>18.08.17</t>
  </si>
  <si>
    <t>S/O 3</t>
  </si>
  <si>
    <t>Salary - August</t>
  </si>
  <si>
    <t>18.09.17</t>
  </si>
  <si>
    <t>S/O 4</t>
  </si>
  <si>
    <t>Salary - September</t>
  </si>
  <si>
    <t>Skirmett Village Hall</t>
  </si>
  <si>
    <t>13.09.17</t>
  </si>
  <si>
    <t>Meeting - GC</t>
  </si>
  <si>
    <t>Northend Village Hall</t>
  </si>
  <si>
    <t>Hall hire meeting 14/09/17</t>
  </si>
  <si>
    <t>Open Spaces Society</t>
  </si>
  <si>
    <t>14.09.17</t>
  </si>
  <si>
    <t>2nd half precept</t>
  </si>
  <si>
    <t>28.09.17</t>
  </si>
  <si>
    <t>SGF</t>
  </si>
  <si>
    <t>18.10.17</t>
  </si>
  <si>
    <t>S/O 5</t>
  </si>
  <si>
    <t>Salary - October</t>
  </si>
  <si>
    <t>26.10.17</t>
  </si>
  <si>
    <t>NALC</t>
  </si>
  <si>
    <t>Transparency fund</t>
  </si>
  <si>
    <t>08.11.17</t>
  </si>
  <si>
    <t>S/O 6</t>
  </si>
  <si>
    <t>Salary - November</t>
  </si>
  <si>
    <t>Killing Eve donation</t>
  </si>
  <si>
    <t>Matched statement 09/10/17</t>
  </si>
  <si>
    <t>VOID</t>
  </si>
  <si>
    <t>V</t>
  </si>
  <si>
    <t>Incorrectly filled</t>
  </si>
  <si>
    <t>Co-option interview hire</t>
  </si>
  <si>
    <t>Chiltern Con. Board</t>
  </si>
  <si>
    <t xml:space="preserve">Donation </t>
  </si>
  <si>
    <t>Overtime paid</t>
  </si>
  <si>
    <t>20.11.17</t>
  </si>
  <si>
    <t>18.12.17</t>
  </si>
  <si>
    <t>S/O 7</t>
  </si>
  <si>
    <t>salary - December</t>
  </si>
  <si>
    <t>10.01.18</t>
  </si>
  <si>
    <t>Good Councillor Guide</t>
  </si>
  <si>
    <t>Hall hire</t>
  </si>
  <si>
    <t>17.01.18</t>
  </si>
  <si>
    <t>S/O 8</t>
  </si>
  <si>
    <t>Salary - January</t>
  </si>
  <si>
    <t>Matched to statement 98 06/03/18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</si>
</sst>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14"/>
      <name val="Arial Rounded MT Bold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color theme="7" tint="0.39997558519241921"/>
      <name val="Arial Rounded MT Bold"/>
      <family val="2"/>
    </font>
    <font>
      <sz val="14"/>
      <color theme="7" tint="0.39997558519241921"/>
      <name val="Arial"/>
      <family val="2"/>
    </font>
    <font>
      <b/>
      <sz val="14"/>
      <name val="Arial"/>
      <family val="2"/>
    </font>
    <font>
      <b/>
      <sz val="14"/>
      <color theme="7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3" fontId="4" fillId="0" borderId="0" xfId="1" applyFont="1"/>
    <xf numFmtId="43" fontId="4" fillId="0" borderId="0" xfId="1" quotePrefix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1" xfId="1" applyFont="1" applyBorder="1"/>
    <xf numFmtId="43" fontId="4" fillId="0" borderId="0" xfId="1" applyFont="1" applyBorder="1"/>
    <xf numFmtId="43" fontId="5" fillId="0" borderId="0" xfId="1" applyFont="1" applyBorder="1" applyAlignment="1">
      <alignment horizontal="center"/>
    </xf>
    <xf numFmtId="43" fontId="4" fillId="0" borderId="0" xfId="1" applyFont="1" applyAlignment="1">
      <alignment horizontal="right"/>
    </xf>
    <xf numFmtId="0" fontId="7" fillId="0" borderId="0" xfId="0" applyFont="1"/>
    <xf numFmtId="0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/>
    <xf numFmtId="43" fontId="3" fillId="0" borderId="0" xfId="1" applyFont="1" applyAlignment="1"/>
    <xf numFmtId="43" fontId="3" fillId="0" borderId="0" xfId="0" applyNumberFormat="1" applyFont="1"/>
    <xf numFmtId="0" fontId="3" fillId="0" borderId="0" xfId="0" quotePrefix="1" applyFont="1" applyAlignment="1">
      <alignment horizontal="center"/>
    </xf>
    <xf numFmtId="14" fontId="3" fillId="0" borderId="0" xfId="0" applyNumberFormat="1" applyFont="1" applyAlignment="1">
      <alignment horizontal="center"/>
    </xf>
    <xf numFmtId="43" fontId="10" fillId="0" borderId="0" xfId="1" applyFont="1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9" fillId="0" borderId="0" xfId="0" quotePrefix="1" applyNumberFormat="1" applyFont="1" applyAlignment="1">
      <alignment horizontal="center"/>
    </xf>
    <xf numFmtId="43" fontId="10" fillId="0" borderId="0" xfId="1" applyFont="1" applyAlignment="1">
      <alignment horizontal="right"/>
    </xf>
    <xf numFmtId="43" fontId="10" fillId="0" borderId="0" xfId="1" applyFont="1" applyAlignment="1"/>
    <xf numFmtId="43" fontId="3" fillId="0" borderId="0" xfId="1" applyFont="1"/>
    <xf numFmtId="43" fontId="3" fillId="0" borderId="0" xfId="1" quotePrefix="1" applyFont="1" applyAlignment="1">
      <alignment horizontal="center"/>
    </xf>
    <xf numFmtId="43" fontId="3" fillId="0" borderId="0" xfId="1" quotePrefix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43" fontId="10" fillId="0" borderId="0" xfId="0" applyNumberFormat="1" applyFont="1"/>
    <xf numFmtId="0" fontId="9" fillId="0" borderId="0" xfId="0" applyNumberFormat="1" applyFont="1" applyAlignment="1"/>
    <xf numFmtId="43" fontId="3" fillId="0" borderId="0" xfId="0" applyNumberFormat="1" applyFont="1" applyAlignment="1"/>
    <xf numFmtId="14" fontId="3" fillId="0" borderId="0" xfId="0" applyNumberFormat="1" applyFont="1" applyAlignment="1"/>
    <xf numFmtId="0" fontId="3" fillId="2" borderId="0" xfId="0" applyFont="1" applyFill="1" applyAlignment="1"/>
    <xf numFmtId="0" fontId="10" fillId="0" borderId="0" xfId="0" applyFont="1"/>
    <xf numFmtId="14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3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7" workbookViewId="0">
      <selection activeCell="F14" sqref="F14"/>
    </sheetView>
  </sheetViews>
  <sheetFormatPr defaultRowHeight="13.2" x14ac:dyDescent="0.25"/>
  <cols>
    <col min="4" max="4" width="14.6640625" customWidth="1"/>
    <col min="6" max="6" width="12.6640625" customWidth="1"/>
  </cols>
  <sheetData>
    <row r="1" spans="3:6" ht="21" x14ac:dyDescent="0.4">
      <c r="C1" s="4" t="s">
        <v>0</v>
      </c>
    </row>
    <row r="2" spans="3:6" ht="21" x14ac:dyDescent="0.4">
      <c r="C2" s="4"/>
    </row>
    <row r="3" spans="3:6" ht="17.399999999999999" x14ac:dyDescent="0.3">
      <c r="C3" s="1" t="s">
        <v>28</v>
      </c>
    </row>
    <row r="4" spans="3:6" ht="17.399999999999999" x14ac:dyDescent="0.3">
      <c r="D4" s="1"/>
    </row>
    <row r="7" spans="3:6" ht="15.6" x14ac:dyDescent="0.3">
      <c r="C7" s="2" t="s">
        <v>2</v>
      </c>
      <c r="D7" s="2"/>
      <c r="E7" s="2"/>
      <c r="F7" s="10" t="s">
        <v>6</v>
      </c>
    </row>
    <row r="8" spans="3:6" ht="15" x14ac:dyDescent="0.25">
      <c r="C8" s="2"/>
      <c r="D8" s="2"/>
      <c r="E8" s="2"/>
      <c r="F8" s="9"/>
    </row>
    <row r="9" spans="3:6" ht="15" x14ac:dyDescent="0.25">
      <c r="C9" s="2" t="s">
        <v>3</v>
      </c>
      <c r="D9" s="2"/>
      <c r="E9" s="2"/>
      <c r="F9" s="9">
        <v>1922.03</v>
      </c>
    </row>
    <row r="10" spans="3:6" ht="15" x14ac:dyDescent="0.25">
      <c r="C10" s="2" t="s">
        <v>18</v>
      </c>
      <c r="D10" s="2"/>
      <c r="E10" s="2"/>
      <c r="F10" s="9">
        <v>0</v>
      </c>
    </row>
    <row r="11" spans="3:6" ht="15" x14ac:dyDescent="0.25">
      <c r="C11" s="2" t="s">
        <v>4</v>
      </c>
      <c r="D11" s="2"/>
      <c r="E11" s="2"/>
      <c r="F11" s="9">
        <v>2690.62</v>
      </c>
    </row>
    <row r="12" spans="3:6" ht="15" x14ac:dyDescent="0.25">
      <c r="C12" s="2" t="s">
        <v>31</v>
      </c>
      <c r="D12" s="2"/>
      <c r="E12" s="2"/>
      <c r="F12" s="9">
        <f>SUM(F9:F11)</f>
        <v>4612.6499999999996</v>
      </c>
    </row>
    <row r="13" spans="3:6" ht="15" x14ac:dyDescent="0.25">
      <c r="C13" s="2" t="s">
        <v>8</v>
      </c>
      <c r="D13" s="2"/>
      <c r="E13" s="2"/>
      <c r="F13" s="9">
        <f>4666.08+25.7</f>
        <v>4691.78</v>
      </c>
    </row>
    <row r="14" spans="3:6" ht="15" x14ac:dyDescent="0.25">
      <c r="C14" s="2" t="s">
        <v>9</v>
      </c>
      <c r="D14" s="2"/>
      <c r="E14" s="2"/>
      <c r="F14" s="7">
        <v>-4394.6499999999996</v>
      </c>
    </row>
    <row r="15" spans="3:6" ht="15" x14ac:dyDescent="0.25">
      <c r="C15" s="2"/>
      <c r="D15" s="2"/>
      <c r="E15" s="2"/>
      <c r="F15" s="6"/>
    </row>
    <row r="16" spans="3:6" ht="16.2" thickBot="1" x14ac:dyDescent="0.35">
      <c r="C16" s="3" t="s">
        <v>29</v>
      </c>
      <c r="D16" s="3"/>
      <c r="E16" s="5" t="s">
        <v>6</v>
      </c>
      <c r="F16" s="11">
        <f>+F12+F13+F14</f>
        <v>4909.7800000000007</v>
      </c>
    </row>
    <row r="17" spans="3:6" ht="15.6" thickTop="1" x14ac:dyDescent="0.25">
      <c r="C17" s="2"/>
      <c r="D17" s="2"/>
      <c r="E17" s="2"/>
      <c r="F17" s="12"/>
    </row>
    <row r="18" spans="3:6" ht="15" x14ac:dyDescent="0.25">
      <c r="C18" s="2"/>
      <c r="D18" s="2"/>
      <c r="E18" s="2"/>
      <c r="F18" s="12"/>
    </row>
    <row r="19" spans="3:6" ht="15" x14ac:dyDescent="0.25">
      <c r="C19" s="2"/>
      <c r="D19" s="2"/>
      <c r="E19" s="2"/>
      <c r="F19" s="12"/>
    </row>
    <row r="20" spans="3:6" ht="15" x14ac:dyDescent="0.25">
      <c r="C20" s="2"/>
      <c r="D20" s="2"/>
      <c r="E20" s="2"/>
      <c r="F20" s="12"/>
    </row>
    <row r="21" spans="3:6" ht="15.6" x14ac:dyDescent="0.3">
      <c r="C21" s="3" t="s">
        <v>10</v>
      </c>
      <c r="D21" s="2"/>
      <c r="E21" s="2"/>
      <c r="F21" s="12"/>
    </row>
    <row r="22" spans="3:6" ht="15" x14ac:dyDescent="0.25">
      <c r="C22" s="2"/>
      <c r="D22" s="2"/>
      <c r="E22" s="2"/>
      <c r="F22" s="12"/>
    </row>
    <row r="23" spans="3:6" ht="15" x14ac:dyDescent="0.25">
      <c r="C23" s="2"/>
      <c r="D23" s="2"/>
      <c r="E23" s="2"/>
      <c r="F23" s="12"/>
    </row>
    <row r="24" spans="3:6" ht="15.6" x14ac:dyDescent="0.3">
      <c r="C24" s="2"/>
      <c r="D24" s="2"/>
      <c r="E24" s="2"/>
      <c r="F24" s="13" t="s">
        <v>6</v>
      </c>
    </row>
    <row r="25" spans="3:6" ht="15" x14ac:dyDescent="0.25">
      <c r="C25" s="2"/>
      <c r="D25" s="2"/>
      <c r="E25" s="2"/>
      <c r="F25" s="6"/>
    </row>
    <row r="26" spans="3:6" ht="15" x14ac:dyDescent="0.25">
      <c r="C26" s="2" t="s">
        <v>5</v>
      </c>
      <c r="D26" s="2"/>
      <c r="E26" s="2"/>
      <c r="F26" s="6"/>
    </row>
    <row r="27" spans="3:6" ht="15" x14ac:dyDescent="0.25">
      <c r="C27" s="2" t="s">
        <v>11</v>
      </c>
      <c r="D27" s="2"/>
      <c r="E27" s="2"/>
      <c r="F27" s="9">
        <v>809.78</v>
      </c>
    </row>
    <row r="28" spans="3:6" ht="15" x14ac:dyDescent="0.25">
      <c r="C28" s="15" t="s">
        <v>30</v>
      </c>
      <c r="D28" s="2"/>
      <c r="E28" s="2"/>
      <c r="F28" s="9">
        <v>-200</v>
      </c>
    </row>
    <row r="29" spans="3:6" ht="15" x14ac:dyDescent="0.25">
      <c r="C29" s="2" t="s">
        <v>12</v>
      </c>
      <c r="D29" s="2"/>
      <c r="E29" s="2"/>
      <c r="F29" s="9">
        <v>4300</v>
      </c>
    </row>
    <row r="30" spans="3:6" ht="15" x14ac:dyDescent="0.25">
      <c r="C30" s="2" t="s">
        <v>15</v>
      </c>
      <c r="D30" s="2"/>
      <c r="E30" s="2"/>
      <c r="F30" s="14">
        <v>0</v>
      </c>
    </row>
    <row r="31" spans="3:6" ht="16.2" thickBot="1" x14ac:dyDescent="0.35">
      <c r="C31" s="3" t="s">
        <v>29</v>
      </c>
      <c r="D31" s="2"/>
      <c r="E31" s="5" t="s">
        <v>6</v>
      </c>
      <c r="F31" s="8">
        <f>SUM(F27:F30)</f>
        <v>4909.78</v>
      </c>
    </row>
    <row r="32" spans="3:6" ht="15.6" thickTop="1" x14ac:dyDescent="0.25">
      <c r="C32" s="2"/>
      <c r="D32" s="2"/>
      <c r="E32" s="2"/>
      <c r="F32" s="2"/>
    </row>
    <row r="33" spans="1:6" ht="15" x14ac:dyDescent="0.25">
      <c r="C33" s="2"/>
      <c r="D33" s="2"/>
      <c r="E33" s="2"/>
      <c r="F33" s="2"/>
    </row>
    <row r="34" spans="1:6" ht="15" x14ac:dyDescent="0.25">
      <c r="C34" s="2"/>
      <c r="D34" s="2"/>
      <c r="E34" s="2"/>
      <c r="F34" s="2"/>
    </row>
    <row r="35" spans="1:6" ht="15" x14ac:dyDescent="0.25">
      <c r="C35" s="2"/>
      <c r="D35" s="2"/>
      <c r="E35" s="2"/>
      <c r="F35" s="2"/>
    </row>
    <row r="36" spans="1:6" ht="15" x14ac:dyDescent="0.25">
      <c r="A36" s="2" t="s">
        <v>19</v>
      </c>
      <c r="B36" s="2"/>
      <c r="C36" s="2"/>
      <c r="D36" s="2"/>
      <c r="E36" s="2" t="s">
        <v>20</v>
      </c>
      <c r="F36" s="2"/>
    </row>
    <row r="37" spans="1:6" ht="15" x14ac:dyDescent="0.25">
      <c r="A37" s="2"/>
      <c r="B37" s="2" t="s">
        <v>14</v>
      </c>
      <c r="C37" s="2"/>
      <c r="D37" s="2"/>
      <c r="E37" s="2" t="s">
        <v>13</v>
      </c>
      <c r="F37" s="2"/>
    </row>
    <row r="38" spans="1:6" ht="15" x14ac:dyDescent="0.25">
      <c r="C38" s="2"/>
      <c r="D38" s="2"/>
      <c r="E38" s="15" t="s">
        <v>17</v>
      </c>
      <c r="F38" s="2"/>
    </row>
    <row r="39" spans="1:6" ht="15" x14ac:dyDescent="0.25">
      <c r="C39" s="2"/>
      <c r="D39" s="2"/>
      <c r="E39" s="2"/>
      <c r="F39" s="2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9"/>
  <sheetViews>
    <sheetView tabSelected="1" topLeftCell="A35" workbookViewId="0">
      <selection activeCell="A52" sqref="A52:L54"/>
    </sheetView>
  </sheetViews>
  <sheetFormatPr defaultRowHeight="17.399999999999999" x14ac:dyDescent="0.3"/>
  <cols>
    <col min="1" max="1" width="10.6640625" style="18" customWidth="1"/>
    <col min="2" max="2" width="7.77734375" style="19" bestFit="1" customWidth="1"/>
    <col min="3" max="3" width="27.77734375" style="1" bestFit="1" customWidth="1"/>
    <col min="4" max="4" width="22.6640625" style="1" customWidth="1"/>
    <col min="5" max="5" width="8.6640625" style="1" customWidth="1"/>
    <col min="6" max="6" width="14.6640625" style="22" bestFit="1" customWidth="1"/>
    <col min="7" max="7" width="12.44140625" style="22" bestFit="1" customWidth="1"/>
    <col min="8" max="8" width="15.109375" style="23" bestFit="1" customWidth="1"/>
    <col min="9" max="9" width="14.88671875" style="22" bestFit="1" customWidth="1"/>
    <col min="10" max="10" width="12.44140625" style="22" bestFit="1" customWidth="1"/>
    <col min="11" max="11" width="10.77734375" style="22" bestFit="1" customWidth="1"/>
    <col min="12" max="12" width="15.109375" style="22" bestFit="1" customWidth="1"/>
    <col min="13" max="13" width="15.109375" style="1" bestFit="1" customWidth="1"/>
    <col min="14" max="14" width="16.77734375" style="1" bestFit="1" customWidth="1"/>
    <col min="15" max="15" width="8.6640625" style="1" customWidth="1"/>
    <col min="16" max="16" width="10.6640625" style="1" customWidth="1"/>
    <col min="17" max="18" width="12.6640625" style="1" customWidth="1"/>
    <col min="19" max="19" width="10.6640625" style="1" customWidth="1"/>
    <col min="20" max="16384" width="8.88671875" style="1"/>
  </cols>
  <sheetData>
    <row r="1" spans="1:20" x14ac:dyDescent="0.3">
      <c r="D1" s="46" t="s">
        <v>37</v>
      </c>
    </row>
    <row r="2" spans="1:20" x14ac:dyDescent="0.3">
      <c r="D2" s="46"/>
    </row>
    <row r="3" spans="1:20" x14ac:dyDescent="0.3">
      <c r="A3" s="17" t="s">
        <v>7</v>
      </c>
      <c r="B3" s="16"/>
      <c r="I3" s="47" t="s">
        <v>44</v>
      </c>
    </row>
    <row r="4" spans="1:20" x14ac:dyDescent="0.3">
      <c r="D4" s="1" t="s">
        <v>33</v>
      </c>
      <c r="E4" s="24"/>
      <c r="F4" s="48"/>
      <c r="G4" s="21"/>
    </row>
    <row r="5" spans="1:20" x14ac:dyDescent="0.3">
      <c r="D5" s="46"/>
      <c r="E5" s="24"/>
      <c r="F5" s="21"/>
    </row>
    <row r="6" spans="1:20" x14ac:dyDescent="0.3">
      <c r="A6" s="18" t="s">
        <v>22</v>
      </c>
      <c r="B6" s="19" t="s">
        <v>43</v>
      </c>
      <c r="C6" s="20" t="s">
        <v>23</v>
      </c>
      <c r="D6" s="18" t="s">
        <v>24</v>
      </c>
      <c r="E6" s="18" t="s">
        <v>32</v>
      </c>
      <c r="F6" s="21" t="s">
        <v>16</v>
      </c>
      <c r="G6" s="22" t="s">
        <v>25</v>
      </c>
      <c r="H6" s="23" t="s">
        <v>41</v>
      </c>
      <c r="I6" s="22" t="s">
        <v>42</v>
      </c>
      <c r="J6" s="22" t="s">
        <v>27</v>
      </c>
      <c r="K6" s="22" t="s">
        <v>21</v>
      </c>
      <c r="L6" s="22" t="s">
        <v>34</v>
      </c>
      <c r="M6" s="18" t="s">
        <v>1</v>
      </c>
      <c r="N6" s="18" t="s">
        <v>38</v>
      </c>
      <c r="O6" s="18"/>
      <c r="P6" s="18"/>
      <c r="Q6" s="18"/>
      <c r="R6" s="18"/>
      <c r="S6" s="18"/>
      <c r="T6" s="18"/>
    </row>
    <row r="7" spans="1:20" x14ac:dyDescent="0.3">
      <c r="C7" s="20"/>
      <c r="E7" s="18" t="s">
        <v>39</v>
      </c>
      <c r="F7" s="22" t="s">
        <v>6</v>
      </c>
      <c r="G7" s="22" t="s">
        <v>6</v>
      </c>
      <c r="H7" s="23" t="s">
        <v>6</v>
      </c>
      <c r="I7" s="22" t="s">
        <v>6</v>
      </c>
      <c r="K7" s="22" t="s">
        <v>6</v>
      </c>
      <c r="L7" s="22" t="s">
        <v>6</v>
      </c>
      <c r="M7" s="18"/>
      <c r="N7" s="18" t="s">
        <v>36</v>
      </c>
      <c r="O7" s="18"/>
      <c r="P7" s="18"/>
      <c r="Q7" s="18"/>
      <c r="S7" s="18"/>
    </row>
    <row r="8" spans="1:20" x14ac:dyDescent="0.3">
      <c r="C8" s="20"/>
      <c r="E8" s="24"/>
      <c r="M8" s="18"/>
      <c r="N8" s="20">
        <v>6136.01</v>
      </c>
      <c r="O8" s="18"/>
      <c r="P8" s="34"/>
    </row>
    <row r="9" spans="1:20" x14ac:dyDescent="0.3">
      <c r="A9" s="18" t="s">
        <v>35</v>
      </c>
      <c r="C9" s="20"/>
      <c r="D9" s="18"/>
      <c r="E9" s="18"/>
      <c r="F9" s="21"/>
      <c r="G9" s="21"/>
      <c r="H9" s="25"/>
      <c r="I9" s="21"/>
      <c r="J9" s="21"/>
      <c r="K9" s="21"/>
      <c r="L9" s="21"/>
      <c r="M9" s="20"/>
      <c r="N9" s="26">
        <f>+N8</f>
        <v>6136.01</v>
      </c>
      <c r="O9" s="20"/>
      <c r="P9" s="26"/>
      <c r="Q9" s="26"/>
      <c r="R9" s="26"/>
      <c r="S9" s="26"/>
    </row>
    <row r="10" spans="1:20" x14ac:dyDescent="0.3">
      <c r="A10" s="18" t="s">
        <v>45</v>
      </c>
      <c r="B10" s="19">
        <v>1</v>
      </c>
      <c r="C10" s="20" t="s">
        <v>46</v>
      </c>
      <c r="D10" s="18" t="s">
        <v>47</v>
      </c>
      <c r="E10" s="27">
        <v>223</v>
      </c>
      <c r="F10" s="21"/>
      <c r="G10" s="21"/>
      <c r="H10" s="25">
        <v>257.29000000000002</v>
      </c>
      <c r="I10" s="21"/>
      <c r="J10" s="21"/>
      <c r="K10" s="21"/>
      <c r="L10" s="21">
        <v>257.29000000000002</v>
      </c>
      <c r="M10" s="20"/>
      <c r="N10" s="20">
        <f>+N9-L10</f>
        <v>5878.72</v>
      </c>
      <c r="O10" s="20"/>
      <c r="P10" s="26"/>
      <c r="Q10" s="26"/>
      <c r="R10" s="26"/>
      <c r="S10" s="26"/>
    </row>
    <row r="11" spans="1:20" x14ac:dyDescent="0.3">
      <c r="A11" s="28" t="s">
        <v>45</v>
      </c>
      <c r="B11" s="19">
        <v>2</v>
      </c>
      <c r="C11" s="20" t="s">
        <v>46</v>
      </c>
      <c r="D11" s="18" t="s">
        <v>48</v>
      </c>
      <c r="E11" s="27">
        <v>224</v>
      </c>
      <c r="F11" s="21"/>
      <c r="G11" s="21"/>
      <c r="H11" s="25">
        <v>257.29000000000002</v>
      </c>
      <c r="I11" s="21"/>
      <c r="J11" s="21"/>
      <c r="K11" s="21"/>
      <c r="L11" s="21">
        <v>257.29000000000002</v>
      </c>
      <c r="M11" s="20"/>
      <c r="N11" s="20">
        <f>+N10-L11</f>
        <v>5621.43</v>
      </c>
      <c r="O11" s="20"/>
      <c r="P11" s="26"/>
      <c r="Q11" s="26"/>
      <c r="R11" s="26"/>
      <c r="S11" s="26"/>
    </row>
    <row r="12" spans="1:20" x14ac:dyDescent="0.3">
      <c r="A12" s="28" t="s">
        <v>45</v>
      </c>
      <c r="B12" s="19">
        <v>3</v>
      </c>
      <c r="C12" s="20" t="s">
        <v>46</v>
      </c>
      <c r="D12" s="18" t="s">
        <v>49</v>
      </c>
      <c r="E12" s="27">
        <v>225</v>
      </c>
      <c r="F12" s="21"/>
      <c r="G12" s="21"/>
      <c r="H12" s="25"/>
      <c r="I12" s="21">
        <v>41.92</v>
      </c>
      <c r="J12" s="21"/>
      <c r="K12" s="21"/>
      <c r="L12" s="21">
        <v>41.92</v>
      </c>
      <c r="M12" s="20"/>
      <c r="N12" s="20">
        <f>+N11-L12</f>
        <v>5579.51</v>
      </c>
      <c r="O12" s="20"/>
      <c r="P12" s="26"/>
      <c r="Q12" s="26"/>
      <c r="R12" s="26"/>
      <c r="S12" s="26"/>
    </row>
    <row r="13" spans="1:20" x14ac:dyDescent="0.3">
      <c r="A13" s="28" t="s">
        <v>45</v>
      </c>
      <c r="B13" s="19">
        <v>4</v>
      </c>
      <c r="C13" s="20" t="s">
        <v>50</v>
      </c>
      <c r="D13" s="18" t="s">
        <v>51</v>
      </c>
      <c r="E13" s="18">
        <v>226</v>
      </c>
      <c r="G13" s="22">
        <v>56.45</v>
      </c>
      <c r="J13" s="21"/>
      <c r="K13" s="22">
        <v>2.79</v>
      </c>
      <c r="L13" s="21">
        <v>59.24</v>
      </c>
      <c r="N13" s="20">
        <f>+N12-L13</f>
        <v>5520.27</v>
      </c>
      <c r="O13" s="20"/>
      <c r="P13" s="26"/>
      <c r="Q13" s="26"/>
      <c r="R13" s="26"/>
      <c r="S13" s="26"/>
    </row>
    <row r="14" spans="1:20" x14ac:dyDescent="0.3">
      <c r="A14" s="28" t="s">
        <v>45</v>
      </c>
      <c r="B14" s="19">
        <v>5</v>
      </c>
      <c r="C14" s="20" t="s">
        <v>52</v>
      </c>
      <c r="D14" s="18" t="s">
        <v>53</v>
      </c>
      <c r="E14" s="18">
        <v>227</v>
      </c>
      <c r="F14" s="21"/>
      <c r="G14" s="21"/>
      <c r="H14" s="25"/>
      <c r="I14" s="21">
        <v>30</v>
      </c>
      <c r="J14" s="21"/>
      <c r="K14" s="21"/>
      <c r="L14" s="21">
        <v>30</v>
      </c>
      <c r="M14" s="20"/>
      <c r="N14" s="20">
        <f>+N13-L14</f>
        <v>5490.27</v>
      </c>
      <c r="O14" s="20"/>
      <c r="P14" s="26"/>
      <c r="Q14" s="26"/>
      <c r="R14" s="26"/>
      <c r="S14" s="26"/>
    </row>
    <row r="15" spans="1:20" x14ac:dyDescent="0.3">
      <c r="A15" s="28" t="s">
        <v>54</v>
      </c>
      <c r="B15" s="19" t="s">
        <v>55</v>
      </c>
      <c r="C15" s="20" t="s">
        <v>40</v>
      </c>
      <c r="D15" s="18" t="s">
        <v>56</v>
      </c>
      <c r="E15" s="27"/>
      <c r="F15" s="21"/>
      <c r="G15" s="21"/>
      <c r="H15" s="25"/>
      <c r="I15" s="21"/>
      <c r="J15" s="21"/>
      <c r="K15" s="21"/>
      <c r="L15" s="21"/>
      <c r="M15" s="20">
        <v>3305.37</v>
      </c>
      <c r="N15" s="20">
        <f>+N14+M15</f>
        <v>8795.64</v>
      </c>
      <c r="O15" s="20"/>
      <c r="P15" s="26"/>
      <c r="Q15" s="26"/>
      <c r="R15" s="26"/>
      <c r="S15" s="26"/>
    </row>
    <row r="16" spans="1:20" x14ac:dyDescent="0.3">
      <c r="A16" s="28" t="s">
        <v>45</v>
      </c>
      <c r="B16" s="19">
        <v>6</v>
      </c>
      <c r="C16" s="20" t="s">
        <v>57</v>
      </c>
      <c r="D16" s="18" t="s">
        <v>58</v>
      </c>
      <c r="E16" s="27">
        <v>228</v>
      </c>
      <c r="F16" s="21"/>
      <c r="G16" s="21"/>
      <c r="H16" s="25"/>
      <c r="I16" s="21">
        <v>20</v>
      </c>
      <c r="J16" s="21"/>
      <c r="K16" s="21"/>
      <c r="L16" s="21">
        <v>20</v>
      </c>
      <c r="M16" s="20"/>
      <c r="N16" s="20">
        <f t="shared" ref="N16:N17" si="0">+N15-L16</f>
        <v>8775.64</v>
      </c>
      <c r="O16" s="20"/>
      <c r="P16" s="26"/>
      <c r="Q16" s="26"/>
      <c r="R16" s="26"/>
      <c r="S16" s="26"/>
    </row>
    <row r="17" spans="1:19" x14ac:dyDescent="0.3">
      <c r="A17" s="28" t="s">
        <v>45</v>
      </c>
      <c r="B17" s="19">
        <v>7</v>
      </c>
      <c r="C17" s="20" t="s">
        <v>59</v>
      </c>
      <c r="D17" s="18" t="s">
        <v>60</v>
      </c>
      <c r="E17" s="18">
        <v>229</v>
      </c>
      <c r="I17" s="21">
        <v>282.8</v>
      </c>
      <c r="J17" s="21"/>
      <c r="K17" s="21"/>
      <c r="L17" s="21">
        <v>282.8</v>
      </c>
      <c r="M17" s="20"/>
      <c r="N17" s="20">
        <f t="shared" si="0"/>
        <v>8492.84</v>
      </c>
      <c r="O17" s="20"/>
      <c r="P17" s="26"/>
      <c r="Q17" s="26"/>
      <c r="R17" s="26"/>
      <c r="S17" s="26"/>
    </row>
    <row r="18" spans="1:19" x14ac:dyDescent="0.3">
      <c r="A18" s="28" t="s">
        <v>61</v>
      </c>
      <c r="B18" s="19" t="s">
        <v>55</v>
      </c>
      <c r="C18" s="20" t="s">
        <v>65</v>
      </c>
      <c r="D18" s="18" t="s">
        <v>62</v>
      </c>
      <c r="E18" s="27" t="s">
        <v>81</v>
      </c>
      <c r="F18" s="21"/>
      <c r="G18" s="21"/>
      <c r="I18" s="21"/>
      <c r="J18" s="21"/>
      <c r="K18" s="21"/>
      <c r="L18" s="21"/>
      <c r="M18" s="20">
        <v>88</v>
      </c>
      <c r="N18" s="20">
        <f>+N17-L18+M18</f>
        <v>8580.84</v>
      </c>
      <c r="O18" s="20"/>
      <c r="P18" s="26"/>
      <c r="Q18" s="26"/>
      <c r="R18" s="26"/>
      <c r="S18" s="26"/>
    </row>
    <row r="19" spans="1:19" x14ac:dyDescent="0.3">
      <c r="A19" s="28" t="s">
        <v>63</v>
      </c>
      <c r="B19" s="19" t="s">
        <v>55</v>
      </c>
      <c r="C19" s="18" t="s">
        <v>64</v>
      </c>
      <c r="D19" s="18" t="s">
        <v>66</v>
      </c>
      <c r="E19" s="27" t="s">
        <v>81</v>
      </c>
      <c r="F19" s="21"/>
      <c r="G19" s="21"/>
      <c r="H19" s="25"/>
      <c r="I19" s="21"/>
      <c r="J19" s="21"/>
      <c r="K19" s="21"/>
      <c r="L19" s="21"/>
      <c r="M19" s="20">
        <v>692.02</v>
      </c>
      <c r="N19" s="20">
        <f>+N18-L19+M19</f>
        <v>9272.86</v>
      </c>
      <c r="O19" s="20"/>
      <c r="P19" s="26"/>
      <c r="Q19" s="26"/>
      <c r="R19" s="26"/>
      <c r="S19" s="26"/>
    </row>
    <row r="20" spans="1:19" x14ac:dyDescent="0.3">
      <c r="A20" s="28" t="s">
        <v>67</v>
      </c>
      <c r="B20" s="19" t="s">
        <v>75</v>
      </c>
      <c r="C20" s="18" t="s">
        <v>46</v>
      </c>
      <c r="D20" s="18" t="s">
        <v>68</v>
      </c>
      <c r="E20" s="27" t="s">
        <v>81</v>
      </c>
      <c r="F20" s="21"/>
      <c r="G20" s="21"/>
      <c r="H20" s="25">
        <v>257.29000000000002</v>
      </c>
      <c r="I20" s="21"/>
      <c r="J20" s="21"/>
      <c r="K20" s="21"/>
      <c r="L20" s="21">
        <v>257.29000000000002</v>
      </c>
      <c r="M20" s="20"/>
      <c r="N20" s="20">
        <f t="shared" ref="N20:N29" si="1">+N19-L20</f>
        <v>9015.57</v>
      </c>
      <c r="O20" s="20"/>
      <c r="P20" s="26"/>
      <c r="Q20" s="26"/>
      <c r="R20" s="26"/>
      <c r="S20" s="26"/>
    </row>
    <row r="21" spans="1:19" x14ac:dyDescent="0.3">
      <c r="A21" s="28" t="s">
        <v>82</v>
      </c>
      <c r="B21" s="19" t="s">
        <v>74</v>
      </c>
      <c r="C21" s="18" t="s">
        <v>69</v>
      </c>
      <c r="D21" s="18" t="s">
        <v>51</v>
      </c>
      <c r="E21" s="27" t="s">
        <v>81</v>
      </c>
      <c r="F21" s="21"/>
      <c r="G21" s="21">
        <v>30</v>
      </c>
      <c r="H21" s="25"/>
      <c r="I21" s="21"/>
      <c r="J21" s="21"/>
      <c r="K21" s="21"/>
      <c r="L21" s="21">
        <v>30</v>
      </c>
      <c r="M21" s="20"/>
      <c r="N21" s="20">
        <f t="shared" si="1"/>
        <v>8985.57</v>
      </c>
      <c r="O21" s="20"/>
      <c r="P21" s="26"/>
      <c r="Q21" s="26"/>
      <c r="R21" s="26"/>
      <c r="S21" s="26"/>
    </row>
    <row r="22" spans="1:19" x14ac:dyDescent="0.3">
      <c r="A22" s="28" t="s">
        <v>70</v>
      </c>
      <c r="B22" s="19">
        <v>8</v>
      </c>
      <c r="C22" s="18" t="s">
        <v>46</v>
      </c>
      <c r="D22" s="18" t="s">
        <v>49</v>
      </c>
      <c r="E22" s="27">
        <v>230</v>
      </c>
      <c r="F22" s="21"/>
      <c r="G22" s="21"/>
      <c r="H22" s="25"/>
      <c r="I22" s="21">
        <v>109.16</v>
      </c>
      <c r="J22" s="21"/>
      <c r="K22" s="21">
        <v>8.6</v>
      </c>
      <c r="L22" s="21">
        <v>117.76</v>
      </c>
      <c r="M22" s="20"/>
      <c r="N22" s="20">
        <f t="shared" si="1"/>
        <v>8867.81</v>
      </c>
      <c r="O22" s="20"/>
      <c r="P22" s="26"/>
      <c r="Q22" s="26"/>
      <c r="R22" s="26"/>
      <c r="S22" s="26"/>
    </row>
    <row r="23" spans="1:19" x14ac:dyDescent="0.3">
      <c r="A23" s="28" t="s">
        <v>70</v>
      </c>
      <c r="B23" s="19">
        <v>9</v>
      </c>
      <c r="C23" s="18" t="s">
        <v>71</v>
      </c>
      <c r="D23" s="18" t="s">
        <v>51</v>
      </c>
      <c r="E23" s="27">
        <v>231</v>
      </c>
      <c r="F23" s="21"/>
      <c r="G23" s="21">
        <v>36</v>
      </c>
      <c r="H23" s="25"/>
      <c r="I23" s="21"/>
      <c r="J23" s="21"/>
      <c r="K23" s="21"/>
      <c r="L23" s="21">
        <v>36</v>
      </c>
      <c r="M23" s="20"/>
      <c r="N23" s="20">
        <f t="shared" si="1"/>
        <v>8831.81</v>
      </c>
      <c r="O23" s="20"/>
      <c r="P23" s="26"/>
      <c r="Q23" s="26"/>
      <c r="R23" s="26"/>
      <c r="S23" s="26"/>
    </row>
    <row r="24" spans="1:19" x14ac:dyDescent="0.3">
      <c r="A24" s="28" t="s">
        <v>70</v>
      </c>
      <c r="B24" s="19">
        <v>10</v>
      </c>
      <c r="C24" s="18" t="s">
        <v>72</v>
      </c>
      <c r="D24" s="18" t="s">
        <v>73</v>
      </c>
      <c r="E24" s="27">
        <v>232</v>
      </c>
      <c r="F24" s="21"/>
      <c r="G24" s="21"/>
      <c r="H24" s="25"/>
      <c r="I24" s="21"/>
      <c r="J24" s="21">
        <v>200</v>
      </c>
      <c r="K24" s="21"/>
      <c r="L24" s="21">
        <v>200</v>
      </c>
      <c r="M24" s="20"/>
      <c r="N24" s="20">
        <f t="shared" si="1"/>
        <v>8631.81</v>
      </c>
      <c r="O24" s="20"/>
      <c r="P24" s="26"/>
      <c r="Q24" s="26"/>
      <c r="R24" s="26"/>
      <c r="S24" s="26"/>
    </row>
    <row r="25" spans="1:19" x14ac:dyDescent="0.3">
      <c r="A25" s="28" t="s">
        <v>70</v>
      </c>
      <c r="B25" s="19">
        <v>11</v>
      </c>
      <c r="C25" s="18" t="s">
        <v>76</v>
      </c>
      <c r="D25" s="18" t="s">
        <v>77</v>
      </c>
      <c r="E25" s="27">
        <v>233</v>
      </c>
      <c r="F25" s="21"/>
      <c r="G25" s="21"/>
      <c r="H25" s="25"/>
      <c r="I25" s="21"/>
      <c r="J25" s="21">
        <v>15</v>
      </c>
      <c r="K25" s="21">
        <v>3</v>
      </c>
      <c r="L25" s="21">
        <v>18</v>
      </c>
      <c r="M25" s="20"/>
      <c r="N25" s="20">
        <f t="shared" si="1"/>
        <v>8613.81</v>
      </c>
      <c r="O25" s="20"/>
      <c r="P25" s="26"/>
      <c r="Q25" s="26"/>
      <c r="R25" s="26"/>
      <c r="S25" s="26"/>
    </row>
    <row r="26" spans="1:19" x14ac:dyDescent="0.3">
      <c r="A26" s="28" t="s">
        <v>78</v>
      </c>
      <c r="B26" s="19" t="s">
        <v>79</v>
      </c>
      <c r="C26" s="18" t="s">
        <v>46</v>
      </c>
      <c r="D26" s="18" t="s">
        <v>80</v>
      </c>
      <c r="E26" s="18" t="s">
        <v>81</v>
      </c>
      <c r="H26" s="23">
        <v>257.29000000000002</v>
      </c>
      <c r="L26" s="21">
        <v>257.29000000000002</v>
      </c>
      <c r="M26" s="20"/>
      <c r="N26" s="29">
        <f t="shared" si="1"/>
        <v>8356.5199999999986</v>
      </c>
      <c r="O26" s="20"/>
      <c r="P26" s="26"/>
      <c r="Q26" s="26"/>
      <c r="R26" s="26"/>
      <c r="S26" s="26"/>
    </row>
    <row r="27" spans="1:19" x14ac:dyDescent="0.3">
      <c r="A27" s="28" t="s">
        <v>83</v>
      </c>
      <c r="B27" s="19" t="s">
        <v>84</v>
      </c>
      <c r="C27" s="18" t="s">
        <v>46</v>
      </c>
      <c r="D27" s="18" t="s">
        <v>85</v>
      </c>
      <c r="E27" s="18" t="s">
        <v>81</v>
      </c>
      <c r="H27" s="23">
        <v>257.29000000000002</v>
      </c>
      <c r="J27" s="21"/>
      <c r="K27" s="21"/>
      <c r="L27" s="21">
        <f>SUM(F27:K27)</f>
        <v>257.29000000000002</v>
      </c>
      <c r="N27" s="20">
        <f t="shared" si="1"/>
        <v>8099.2299999999987</v>
      </c>
      <c r="O27" s="20"/>
      <c r="P27" s="26"/>
      <c r="Q27" s="26"/>
      <c r="R27" s="26"/>
      <c r="S27" s="26"/>
    </row>
    <row r="28" spans="1:19" x14ac:dyDescent="0.3">
      <c r="A28" s="28" t="s">
        <v>86</v>
      </c>
      <c r="B28" s="19" t="s">
        <v>87</v>
      </c>
      <c r="C28" s="20" t="s">
        <v>46</v>
      </c>
      <c r="D28" s="18" t="s">
        <v>88</v>
      </c>
      <c r="E28" s="27" t="s">
        <v>81</v>
      </c>
      <c r="F28" s="21"/>
      <c r="G28" s="21"/>
      <c r="H28" s="25">
        <v>257.29000000000002</v>
      </c>
      <c r="I28" s="21"/>
      <c r="J28" s="21"/>
      <c r="K28" s="21"/>
      <c r="L28" s="21">
        <v>257.29000000000002</v>
      </c>
      <c r="M28" s="20"/>
      <c r="N28" s="20">
        <f t="shared" si="1"/>
        <v>7841.9399999999987</v>
      </c>
      <c r="O28" s="20"/>
      <c r="P28" s="26"/>
      <c r="Q28" s="26"/>
      <c r="R28" s="26"/>
      <c r="S28" s="26"/>
    </row>
    <row r="29" spans="1:19" x14ac:dyDescent="0.3">
      <c r="A29" s="28" t="s">
        <v>90</v>
      </c>
      <c r="B29" s="19">
        <v>12</v>
      </c>
      <c r="C29" s="18" t="s">
        <v>46</v>
      </c>
      <c r="D29" s="18" t="s">
        <v>49</v>
      </c>
      <c r="E29" s="18">
        <v>234</v>
      </c>
      <c r="I29" s="22">
        <v>66.33</v>
      </c>
      <c r="K29" s="21">
        <v>0.59</v>
      </c>
      <c r="L29" s="21">
        <v>66.92</v>
      </c>
      <c r="M29" s="20"/>
      <c r="N29" s="20">
        <f t="shared" si="1"/>
        <v>7775.0199999999986</v>
      </c>
      <c r="O29" s="20"/>
      <c r="P29" s="26"/>
      <c r="Q29" s="26"/>
      <c r="R29" s="26"/>
      <c r="S29" s="26"/>
    </row>
    <row r="30" spans="1:19" x14ac:dyDescent="0.3">
      <c r="A30" s="28" t="s">
        <v>90</v>
      </c>
      <c r="B30" s="19">
        <v>13</v>
      </c>
      <c r="C30" s="20" t="s">
        <v>89</v>
      </c>
      <c r="D30" s="18" t="s">
        <v>91</v>
      </c>
      <c r="E30" s="27">
        <v>235</v>
      </c>
      <c r="F30" s="21"/>
      <c r="G30" s="21"/>
      <c r="H30" s="25"/>
      <c r="I30" s="21">
        <v>24</v>
      </c>
      <c r="J30" s="21"/>
      <c r="K30" s="21"/>
      <c r="L30" s="21">
        <v>24</v>
      </c>
      <c r="M30" s="20"/>
      <c r="N30" s="20">
        <f>+N29-L30</f>
        <v>7751.0199999999986</v>
      </c>
      <c r="O30" s="20"/>
      <c r="P30" s="26"/>
      <c r="Q30" s="26"/>
      <c r="R30" s="26"/>
      <c r="S30" s="26"/>
    </row>
    <row r="31" spans="1:19" x14ac:dyDescent="0.3">
      <c r="A31" s="30" t="s">
        <v>90</v>
      </c>
      <c r="B31" s="31">
        <v>14</v>
      </c>
      <c r="C31" s="20" t="s">
        <v>76</v>
      </c>
      <c r="D31" s="18" t="s">
        <v>77</v>
      </c>
      <c r="E31" s="27">
        <v>236</v>
      </c>
      <c r="F31" s="21"/>
      <c r="G31" s="21"/>
      <c r="J31" s="22">
        <v>30</v>
      </c>
      <c r="K31" s="22">
        <v>6</v>
      </c>
      <c r="L31" s="21">
        <v>36</v>
      </c>
      <c r="M31" s="20"/>
      <c r="N31" s="20">
        <f>+N30-L31</f>
        <v>7715.0199999999986</v>
      </c>
      <c r="O31" s="20"/>
      <c r="P31" s="26"/>
      <c r="Q31" s="26"/>
      <c r="R31" s="26"/>
      <c r="S31" s="26"/>
    </row>
    <row r="32" spans="1:19" x14ac:dyDescent="0.3">
      <c r="A32" s="30" t="s">
        <v>90</v>
      </c>
      <c r="B32" s="31">
        <v>15</v>
      </c>
      <c r="C32" s="20" t="s">
        <v>92</v>
      </c>
      <c r="D32" s="18" t="s">
        <v>93</v>
      </c>
      <c r="E32" s="27">
        <v>237</v>
      </c>
      <c r="F32" s="21"/>
      <c r="G32" s="21"/>
      <c r="I32" s="22">
        <v>20</v>
      </c>
      <c r="K32" s="21"/>
      <c r="L32" s="21">
        <v>20</v>
      </c>
      <c r="M32" s="20"/>
      <c r="N32" s="20">
        <f>+N31-L32</f>
        <v>7695.0199999999986</v>
      </c>
      <c r="O32" s="20"/>
      <c r="P32" s="26"/>
      <c r="Q32" s="26"/>
      <c r="R32" s="26"/>
      <c r="S32" s="26"/>
    </row>
    <row r="33" spans="1:19" x14ac:dyDescent="0.3">
      <c r="A33" s="30" t="s">
        <v>90</v>
      </c>
      <c r="B33" s="31">
        <v>16</v>
      </c>
      <c r="C33" s="20" t="s">
        <v>94</v>
      </c>
      <c r="D33" s="18" t="s">
        <v>51</v>
      </c>
      <c r="E33" s="27">
        <v>238</v>
      </c>
      <c r="F33" s="21"/>
      <c r="G33" s="21">
        <v>45</v>
      </c>
      <c r="L33" s="21">
        <v>45</v>
      </c>
      <c r="M33" s="20"/>
      <c r="N33" s="20">
        <f t="shared" ref="N33:N38" si="2">+N32-L33</f>
        <v>7650.0199999999986</v>
      </c>
      <c r="O33" s="20"/>
      <c r="P33" s="26"/>
      <c r="Q33" s="26"/>
      <c r="R33" s="26"/>
      <c r="S33" s="26"/>
    </row>
    <row r="34" spans="1:19" x14ac:dyDescent="0.3">
      <c r="A34" s="30" t="s">
        <v>95</v>
      </c>
      <c r="B34" s="31" t="s">
        <v>55</v>
      </c>
      <c r="C34" s="20" t="s">
        <v>40</v>
      </c>
      <c r="D34" s="18" t="s">
        <v>96</v>
      </c>
      <c r="E34" s="27" t="s">
        <v>81</v>
      </c>
      <c r="F34" s="21"/>
      <c r="G34" s="21"/>
      <c r="J34" s="21"/>
      <c r="K34" s="21"/>
      <c r="L34" s="21"/>
      <c r="M34" s="20">
        <v>3250</v>
      </c>
      <c r="N34" s="20">
        <f>+N33+M34</f>
        <v>10900.019999999999</v>
      </c>
      <c r="O34" s="20"/>
      <c r="P34" s="26"/>
      <c r="Q34" s="26"/>
      <c r="R34" s="26"/>
      <c r="S34" s="26"/>
    </row>
    <row r="35" spans="1:19" x14ac:dyDescent="0.3">
      <c r="A35" s="30" t="s">
        <v>97</v>
      </c>
      <c r="B35" s="31" t="s">
        <v>55</v>
      </c>
      <c r="C35" s="20" t="s">
        <v>98</v>
      </c>
      <c r="D35" s="18" t="s">
        <v>108</v>
      </c>
      <c r="E35" s="27" t="s">
        <v>81</v>
      </c>
      <c r="F35" s="32"/>
      <c r="G35" s="32"/>
      <c r="H35" s="33"/>
      <c r="I35" s="32"/>
      <c r="J35" s="32"/>
      <c r="K35" s="32"/>
      <c r="L35" s="21"/>
      <c r="M35" s="34">
        <v>150</v>
      </c>
      <c r="N35" s="29">
        <f>+N34+M35</f>
        <v>11050.019999999999</v>
      </c>
      <c r="O35" s="20" t="s">
        <v>109</v>
      </c>
      <c r="P35" s="26"/>
      <c r="Q35" s="26"/>
      <c r="R35" s="26"/>
      <c r="S35" s="26"/>
    </row>
    <row r="36" spans="1:19" x14ac:dyDescent="0.3">
      <c r="A36" s="30" t="s">
        <v>99</v>
      </c>
      <c r="B36" s="31" t="s">
        <v>100</v>
      </c>
      <c r="C36" s="20" t="s">
        <v>46</v>
      </c>
      <c r="D36" s="18" t="s">
        <v>101</v>
      </c>
      <c r="E36" s="27" t="s">
        <v>81</v>
      </c>
      <c r="F36" s="21"/>
      <c r="G36" s="21"/>
      <c r="H36" s="23">
        <v>257.29000000000002</v>
      </c>
      <c r="J36" s="21"/>
      <c r="K36" s="21"/>
      <c r="L36" s="21">
        <v>257.29000000000002</v>
      </c>
      <c r="M36" s="20"/>
      <c r="N36" s="20">
        <f t="shared" si="2"/>
        <v>10792.729999999998</v>
      </c>
      <c r="O36" s="20"/>
      <c r="P36" s="26"/>
      <c r="Q36" s="26"/>
      <c r="R36" s="26"/>
      <c r="S36" s="26"/>
    </row>
    <row r="37" spans="1:19" x14ac:dyDescent="0.3">
      <c r="A37" s="30" t="s">
        <v>102</v>
      </c>
      <c r="B37" s="31" t="s">
        <v>55</v>
      </c>
      <c r="C37" s="20" t="s">
        <v>103</v>
      </c>
      <c r="D37" s="18" t="s">
        <v>104</v>
      </c>
      <c r="E37" s="27" t="s">
        <v>81</v>
      </c>
      <c r="F37" s="21"/>
      <c r="G37" s="21"/>
      <c r="J37" s="21"/>
      <c r="K37" s="21"/>
      <c r="L37" s="21"/>
      <c r="M37" s="20">
        <v>255.17</v>
      </c>
      <c r="N37" s="20">
        <f>+N36-L37+M37</f>
        <v>11047.899999999998</v>
      </c>
      <c r="O37" s="20"/>
      <c r="P37" s="26"/>
      <c r="Q37" s="26"/>
      <c r="R37" s="26"/>
      <c r="S37" s="26"/>
    </row>
    <row r="38" spans="1:19" x14ac:dyDescent="0.3">
      <c r="A38" s="30"/>
      <c r="B38" s="31"/>
      <c r="C38" s="20"/>
      <c r="D38" s="18"/>
      <c r="E38" s="27"/>
      <c r="F38" s="21"/>
      <c r="G38" s="21"/>
      <c r="J38" s="21"/>
      <c r="K38" s="21"/>
      <c r="L38" s="21"/>
      <c r="M38" s="20"/>
      <c r="N38" s="20">
        <f t="shared" si="2"/>
        <v>11047.899999999998</v>
      </c>
      <c r="O38" s="20"/>
      <c r="P38" s="26"/>
      <c r="Q38" s="26"/>
      <c r="R38" s="26"/>
      <c r="S38" s="26"/>
    </row>
    <row r="39" spans="1:19" x14ac:dyDescent="0.3">
      <c r="A39" s="28" t="s">
        <v>105</v>
      </c>
      <c r="B39" s="19" t="s">
        <v>106</v>
      </c>
      <c r="C39" s="20" t="s">
        <v>46</v>
      </c>
      <c r="D39" s="18" t="s">
        <v>107</v>
      </c>
      <c r="E39" s="18" t="s">
        <v>81</v>
      </c>
      <c r="H39" s="23">
        <v>257.29000000000002</v>
      </c>
      <c r="L39" s="21">
        <v>257.29000000000002</v>
      </c>
      <c r="M39" s="20"/>
      <c r="N39" s="20">
        <f>+N38-L39</f>
        <v>10790.609999999997</v>
      </c>
      <c r="O39" s="20"/>
      <c r="P39" s="26"/>
      <c r="Q39" s="26"/>
      <c r="R39" s="26"/>
      <c r="S39" s="26"/>
    </row>
    <row r="40" spans="1:19" x14ac:dyDescent="0.3">
      <c r="A40" s="30" t="s">
        <v>105</v>
      </c>
      <c r="B40" s="31"/>
      <c r="C40" s="20" t="s">
        <v>110</v>
      </c>
      <c r="D40" s="18" t="s">
        <v>110</v>
      </c>
      <c r="E40" s="27">
        <v>240</v>
      </c>
      <c r="F40" s="35" t="s">
        <v>110</v>
      </c>
      <c r="G40" s="20" t="s">
        <v>110</v>
      </c>
      <c r="H40" s="25" t="s">
        <v>110</v>
      </c>
      <c r="I40" s="20" t="s">
        <v>110</v>
      </c>
      <c r="J40" s="20" t="s">
        <v>110</v>
      </c>
      <c r="K40" s="20" t="s">
        <v>110</v>
      </c>
      <c r="L40" s="21"/>
      <c r="M40" s="20" t="s">
        <v>111</v>
      </c>
      <c r="N40" s="20">
        <f>+N39-L40</f>
        <v>10790.609999999997</v>
      </c>
      <c r="O40" s="20" t="s">
        <v>112</v>
      </c>
      <c r="P40" s="26"/>
      <c r="Q40" s="26"/>
      <c r="R40" s="26"/>
      <c r="S40" s="26"/>
    </row>
    <row r="41" spans="1:19" x14ac:dyDescent="0.3">
      <c r="A41" s="30" t="s">
        <v>105</v>
      </c>
      <c r="B41" s="31">
        <v>17</v>
      </c>
      <c r="C41" s="20" t="s">
        <v>76</v>
      </c>
      <c r="D41" s="18" t="s">
        <v>77</v>
      </c>
      <c r="E41" s="27">
        <v>241</v>
      </c>
      <c r="F41" s="36"/>
      <c r="G41" s="21"/>
      <c r="H41" s="25"/>
      <c r="I41" s="21"/>
      <c r="J41" s="21">
        <v>30</v>
      </c>
      <c r="K41" s="21">
        <v>6</v>
      </c>
      <c r="L41" s="21">
        <v>36</v>
      </c>
      <c r="M41" s="20"/>
      <c r="N41" s="20">
        <f t="shared" ref="N41:N60" si="3">+N40-L41</f>
        <v>10754.609999999997</v>
      </c>
      <c r="O41" s="20"/>
      <c r="P41" s="26"/>
      <c r="Q41" s="26"/>
      <c r="R41" s="26"/>
      <c r="S41" s="26"/>
    </row>
    <row r="42" spans="1:19" x14ac:dyDescent="0.3">
      <c r="A42" s="30" t="s">
        <v>105</v>
      </c>
      <c r="B42" s="31">
        <v>18</v>
      </c>
      <c r="C42" s="20" t="s">
        <v>46</v>
      </c>
      <c r="D42" s="18" t="s">
        <v>49</v>
      </c>
      <c r="E42" s="27">
        <v>242</v>
      </c>
      <c r="F42" s="36"/>
      <c r="G42" s="21"/>
      <c r="H42" s="25"/>
      <c r="I42" s="21">
        <v>66.66</v>
      </c>
      <c r="J42" s="21"/>
      <c r="K42" s="21"/>
      <c r="L42" s="21">
        <v>66.66</v>
      </c>
      <c r="M42" s="20"/>
      <c r="N42" s="20">
        <f t="shared" si="3"/>
        <v>10687.949999999997</v>
      </c>
      <c r="O42" s="20"/>
      <c r="P42" s="26"/>
      <c r="Q42" s="26"/>
      <c r="R42" s="26"/>
      <c r="S42" s="26"/>
    </row>
    <row r="43" spans="1:19" x14ac:dyDescent="0.3">
      <c r="A43" s="30" t="s">
        <v>105</v>
      </c>
      <c r="B43" s="31">
        <v>19</v>
      </c>
      <c r="C43" s="20" t="s">
        <v>92</v>
      </c>
      <c r="D43" s="18" t="s">
        <v>113</v>
      </c>
      <c r="E43" s="27">
        <v>243</v>
      </c>
      <c r="F43" s="36"/>
      <c r="G43" s="21"/>
      <c r="H43" s="25"/>
      <c r="I43" s="21">
        <v>20</v>
      </c>
      <c r="J43" s="21"/>
      <c r="K43" s="21"/>
      <c r="L43" s="21">
        <v>20</v>
      </c>
      <c r="M43" s="20"/>
      <c r="N43" s="20">
        <f t="shared" si="3"/>
        <v>10667.949999999997</v>
      </c>
      <c r="O43" s="20"/>
      <c r="P43" s="26"/>
      <c r="Q43" s="26"/>
      <c r="R43" s="26"/>
      <c r="S43" s="26"/>
    </row>
    <row r="44" spans="1:19" x14ac:dyDescent="0.3">
      <c r="A44" s="30" t="s">
        <v>105</v>
      </c>
      <c r="B44" s="31">
        <v>20</v>
      </c>
      <c r="C44" s="20" t="s">
        <v>114</v>
      </c>
      <c r="D44" s="18" t="s">
        <v>115</v>
      </c>
      <c r="E44" s="27">
        <v>244</v>
      </c>
      <c r="F44" s="36">
        <v>50</v>
      </c>
      <c r="G44" s="21"/>
      <c r="H44" s="25"/>
      <c r="I44" s="21"/>
      <c r="J44" s="21"/>
      <c r="K44" s="21"/>
      <c r="L44" s="21">
        <v>50</v>
      </c>
      <c r="M44" s="20"/>
      <c r="N44" s="20">
        <f t="shared" si="3"/>
        <v>10617.949999999997</v>
      </c>
      <c r="O44" s="20"/>
      <c r="P44" s="26"/>
      <c r="Q44" s="26"/>
      <c r="R44" s="26"/>
      <c r="S44" s="26"/>
    </row>
    <row r="45" spans="1:19" x14ac:dyDescent="0.3">
      <c r="A45" s="30" t="s">
        <v>105</v>
      </c>
      <c r="B45" s="31">
        <v>21</v>
      </c>
      <c r="C45" s="20" t="s">
        <v>46</v>
      </c>
      <c r="D45" s="18" t="s">
        <v>116</v>
      </c>
      <c r="E45" s="27">
        <v>245</v>
      </c>
      <c r="F45" s="36"/>
      <c r="G45" s="21"/>
      <c r="H45" s="25">
        <v>522.48</v>
      </c>
      <c r="I45" s="21"/>
      <c r="J45" s="21"/>
      <c r="K45" s="21"/>
      <c r="L45" s="21">
        <v>522.48</v>
      </c>
      <c r="M45" s="20"/>
      <c r="N45" s="20">
        <f>+N44-L45</f>
        <v>10095.469999999998</v>
      </c>
      <c r="O45" s="20"/>
      <c r="P45" s="26"/>
      <c r="Q45" s="26"/>
      <c r="R45" s="26"/>
      <c r="S45" s="26"/>
    </row>
    <row r="46" spans="1:19" x14ac:dyDescent="0.3">
      <c r="A46" s="30" t="s">
        <v>117</v>
      </c>
      <c r="B46" s="31">
        <v>22</v>
      </c>
      <c r="C46" s="20" t="s">
        <v>76</v>
      </c>
      <c r="D46" s="18" t="s">
        <v>77</v>
      </c>
      <c r="E46" s="27">
        <v>239</v>
      </c>
      <c r="F46" s="21"/>
      <c r="G46" s="21"/>
      <c r="J46" s="21">
        <v>15</v>
      </c>
      <c r="K46" s="21">
        <v>3</v>
      </c>
      <c r="L46" s="21">
        <v>18</v>
      </c>
      <c r="M46" s="20"/>
      <c r="N46" s="20">
        <f>+N45-L46</f>
        <v>10077.469999999998</v>
      </c>
      <c r="O46" s="20"/>
      <c r="P46" s="26"/>
      <c r="Q46" s="26"/>
      <c r="R46" s="26"/>
      <c r="S46" s="26"/>
    </row>
    <row r="47" spans="1:19" x14ac:dyDescent="0.3">
      <c r="A47" s="28" t="s">
        <v>118</v>
      </c>
      <c r="B47" s="19" t="s">
        <v>119</v>
      </c>
      <c r="C47" s="18" t="s">
        <v>46</v>
      </c>
      <c r="D47" s="18" t="s">
        <v>120</v>
      </c>
      <c r="E47" s="18" t="s">
        <v>81</v>
      </c>
      <c r="F47" s="21"/>
      <c r="H47" s="23">
        <v>257.29000000000002</v>
      </c>
      <c r="L47" s="21">
        <v>257.29000000000002</v>
      </c>
      <c r="M47" s="18"/>
      <c r="N47" s="20">
        <f>+N46-L47</f>
        <v>9820.1799999999967</v>
      </c>
      <c r="O47" s="18"/>
      <c r="P47" s="26"/>
    </row>
    <row r="48" spans="1:19" x14ac:dyDescent="0.3">
      <c r="A48" s="28" t="s">
        <v>121</v>
      </c>
      <c r="B48" s="19">
        <v>23</v>
      </c>
      <c r="C48" s="18" t="s">
        <v>50</v>
      </c>
      <c r="D48" s="18" t="s">
        <v>122</v>
      </c>
      <c r="E48" s="18">
        <v>246</v>
      </c>
      <c r="F48" s="21"/>
      <c r="I48" s="22">
        <v>6.5</v>
      </c>
      <c r="L48" s="21">
        <v>6.5</v>
      </c>
      <c r="M48" s="18"/>
      <c r="N48" s="20">
        <f t="shared" si="3"/>
        <v>9813.6799999999967</v>
      </c>
      <c r="O48" s="18"/>
      <c r="P48" s="26"/>
    </row>
    <row r="49" spans="1:16" x14ac:dyDescent="0.3">
      <c r="A49" s="28" t="s">
        <v>121</v>
      </c>
      <c r="B49" s="19">
        <v>24</v>
      </c>
      <c r="C49" s="18" t="s">
        <v>46</v>
      </c>
      <c r="D49" s="18" t="s">
        <v>49</v>
      </c>
      <c r="E49" s="18">
        <v>247</v>
      </c>
      <c r="F49" s="21"/>
      <c r="I49" s="22">
        <v>97.51</v>
      </c>
      <c r="L49" s="21">
        <v>97.51</v>
      </c>
      <c r="M49" s="18"/>
      <c r="N49" s="20">
        <f t="shared" si="3"/>
        <v>9716.1699999999964</v>
      </c>
      <c r="O49" s="18"/>
      <c r="P49" s="26"/>
    </row>
    <row r="50" spans="1:16" x14ac:dyDescent="0.3">
      <c r="A50" s="28" t="s">
        <v>121</v>
      </c>
      <c r="B50" s="19">
        <v>25</v>
      </c>
      <c r="C50" s="18" t="s">
        <v>92</v>
      </c>
      <c r="D50" s="18" t="s">
        <v>123</v>
      </c>
      <c r="E50" s="18">
        <v>248</v>
      </c>
      <c r="F50" s="32"/>
      <c r="G50" s="37"/>
      <c r="H50" s="38"/>
      <c r="I50" s="22">
        <v>20</v>
      </c>
      <c r="J50" s="37"/>
      <c r="K50" s="37"/>
      <c r="L50" s="21">
        <v>20</v>
      </c>
      <c r="M50" s="39"/>
      <c r="N50" s="20">
        <f t="shared" si="3"/>
        <v>9696.1699999999964</v>
      </c>
      <c r="O50" s="18"/>
      <c r="P50" s="26"/>
    </row>
    <row r="51" spans="1:16" s="23" customFormat="1" x14ac:dyDescent="0.3">
      <c r="A51" s="23" t="s">
        <v>124</v>
      </c>
      <c r="B51" s="42" t="s">
        <v>125</v>
      </c>
      <c r="C51" s="18" t="s">
        <v>46</v>
      </c>
      <c r="D51" s="18" t="s">
        <v>126</v>
      </c>
      <c r="E51" s="18" t="s">
        <v>81</v>
      </c>
      <c r="H51" s="23">
        <v>257.29000000000002</v>
      </c>
      <c r="L51" s="23">
        <v>257.29000000000002</v>
      </c>
      <c r="N51" s="20">
        <f t="shared" si="3"/>
        <v>9438.8799999999956</v>
      </c>
      <c r="O51" s="23" t="s">
        <v>127</v>
      </c>
      <c r="P51" s="43"/>
    </row>
    <row r="52" spans="1:16" s="23" customFormat="1" x14ac:dyDescent="0.3">
      <c r="A52" s="44"/>
      <c r="B52" s="42"/>
      <c r="C52" s="18"/>
      <c r="D52" s="18"/>
      <c r="E52" s="18"/>
      <c r="F52" s="25"/>
      <c r="J52" s="25"/>
      <c r="L52" s="25"/>
      <c r="N52" s="25">
        <f t="shared" si="3"/>
        <v>9438.8799999999956</v>
      </c>
      <c r="P52" s="43"/>
    </row>
    <row r="53" spans="1:16" s="23" customFormat="1" x14ac:dyDescent="0.3">
      <c r="A53" s="44"/>
      <c r="B53" s="42"/>
      <c r="C53" s="18"/>
      <c r="D53" s="18"/>
      <c r="E53" s="18"/>
      <c r="F53" s="25"/>
      <c r="L53" s="25"/>
      <c r="M53" s="45"/>
      <c r="N53" s="25">
        <f t="shared" si="3"/>
        <v>9438.8799999999956</v>
      </c>
      <c r="O53" s="45"/>
      <c r="P53" s="43"/>
    </row>
    <row r="54" spans="1:16" s="23" customFormat="1" x14ac:dyDescent="0.3">
      <c r="A54" s="44"/>
      <c r="B54" s="42"/>
      <c r="C54" s="18"/>
      <c r="D54" s="18"/>
      <c r="E54" s="18"/>
      <c r="F54" s="25"/>
      <c r="J54" s="25"/>
      <c r="L54" s="25"/>
      <c r="N54" s="25">
        <f t="shared" si="3"/>
        <v>9438.8799999999956</v>
      </c>
      <c r="P54" s="43"/>
    </row>
    <row r="55" spans="1:16" x14ac:dyDescent="0.3">
      <c r="A55" s="28"/>
      <c r="B55" s="40"/>
      <c r="C55" s="18"/>
      <c r="D55" s="18"/>
      <c r="E55" s="18"/>
      <c r="F55" s="32"/>
      <c r="G55" s="37"/>
      <c r="H55" s="38"/>
      <c r="I55" s="37"/>
      <c r="J55" s="37"/>
      <c r="K55" s="37"/>
      <c r="L55" s="21"/>
      <c r="M55" s="39"/>
      <c r="N55" s="20">
        <f t="shared" si="3"/>
        <v>9438.8799999999956</v>
      </c>
      <c r="O55" s="18"/>
      <c r="P55" s="49"/>
    </row>
    <row r="56" spans="1:16" x14ac:dyDescent="0.3">
      <c r="A56" s="28"/>
      <c r="C56" s="18"/>
      <c r="D56" s="18"/>
      <c r="E56" s="18"/>
      <c r="J56" s="21"/>
      <c r="K56" s="21"/>
      <c r="L56" s="21"/>
      <c r="M56" s="18"/>
      <c r="N56" s="20">
        <f t="shared" si="3"/>
        <v>9438.8799999999956</v>
      </c>
      <c r="O56" s="18"/>
      <c r="P56" s="26"/>
    </row>
    <row r="57" spans="1:16" x14ac:dyDescent="0.3">
      <c r="A57" s="28"/>
      <c r="C57" s="18"/>
      <c r="D57" s="18"/>
      <c r="E57" s="18"/>
      <c r="L57" s="21"/>
      <c r="N57" s="20">
        <f t="shared" si="3"/>
        <v>9438.8799999999956</v>
      </c>
      <c r="O57" s="18"/>
      <c r="P57" s="26"/>
    </row>
    <row r="58" spans="1:16" x14ac:dyDescent="0.3">
      <c r="A58" s="28"/>
      <c r="C58" s="18"/>
      <c r="D58" s="18"/>
      <c r="E58" s="18"/>
      <c r="L58" s="21"/>
      <c r="N58" s="20">
        <f t="shared" si="3"/>
        <v>9438.8799999999956</v>
      </c>
      <c r="O58" s="18"/>
      <c r="P58" s="26"/>
    </row>
    <row r="59" spans="1:16" x14ac:dyDescent="0.3">
      <c r="A59" s="28"/>
      <c r="C59" s="18"/>
      <c r="D59" s="18"/>
      <c r="E59" s="18"/>
      <c r="L59" s="21"/>
      <c r="N59" s="20">
        <f t="shared" si="3"/>
        <v>9438.8799999999956</v>
      </c>
      <c r="O59" s="18"/>
      <c r="P59" s="26"/>
    </row>
    <row r="60" spans="1:16" x14ac:dyDescent="0.3">
      <c r="A60" s="28"/>
      <c r="C60" s="18"/>
      <c r="D60" s="18"/>
      <c r="E60" s="18"/>
      <c r="L60" s="21"/>
      <c r="N60" s="20">
        <f t="shared" si="3"/>
        <v>9438.8799999999956</v>
      </c>
      <c r="O60" s="18"/>
      <c r="P60" s="26"/>
    </row>
    <row r="61" spans="1:16" x14ac:dyDescent="0.3">
      <c r="A61" s="28"/>
      <c r="C61" s="18"/>
      <c r="D61" s="18"/>
      <c r="E61" s="18"/>
      <c r="N61" s="20"/>
      <c r="O61" s="18"/>
      <c r="P61" s="26"/>
    </row>
    <row r="62" spans="1:16" x14ac:dyDescent="0.3">
      <c r="C62" s="18" t="s">
        <v>26</v>
      </c>
      <c r="D62" s="18"/>
      <c r="E62" s="18"/>
      <c r="F62" s="21">
        <f>SUM(F11:F60)</f>
        <v>50</v>
      </c>
      <c r="G62" s="21">
        <f>SUM(G11:G60)</f>
        <v>167.45</v>
      </c>
      <c r="H62" s="25">
        <f t="shared" ref="H62:M62" si="4">SUM(H9:H60)</f>
        <v>3095.38</v>
      </c>
      <c r="I62" s="21">
        <f t="shared" si="4"/>
        <v>804.88</v>
      </c>
      <c r="J62" s="21">
        <f t="shared" si="4"/>
        <v>290</v>
      </c>
      <c r="K62" s="21">
        <f t="shared" si="4"/>
        <v>29.98</v>
      </c>
      <c r="L62" s="21">
        <f t="shared" si="4"/>
        <v>4437.6899999999996</v>
      </c>
      <c r="M62" s="20">
        <f t="shared" si="4"/>
        <v>7740.5599999999995</v>
      </c>
      <c r="N62" s="20"/>
      <c r="O62" s="20"/>
      <c r="P62" s="41"/>
    </row>
    <row r="63" spans="1:16" x14ac:dyDescent="0.3">
      <c r="C63" s="18"/>
      <c r="D63" s="18"/>
      <c r="E63" s="18"/>
      <c r="F63" s="21"/>
      <c r="M63" s="18"/>
      <c r="N63" s="18"/>
      <c r="O63" s="18"/>
    </row>
    <row r="64" spans="1:16" x14ac:dyDescent="0.3">
      <c r="C64" s="18"/>
      <c r="D64" s="18"/>
      <c r="E64" s="18"/>
      <c r="F64" s="21"/>
      <c r="M64" s="18"/>
      <c r="N64" s="18"/>
      <c r="O64" s="18"/>
    </row>
    <row r="65" spans="3:15" x14ac:dyDescent="0.3">
      <c r="C65" s="18"/>
      <c r="D65" s="18"/>
      <c r="E65" s="18"/>
      <c r="F65" s="21"/>
      <c r="M65" s="18"/>
      <c r="N65" s="18"/>
      <c r="O65" s="18"/>
    </row>
    <row r="66" spans="3:15" x14ac:dyDescent="0.3">
      <c r="E66" s="18"/>
      <c r="F66" s="21"/>
    </row>
    <row r="67" spans="3:15" x14ac:dyDescent="0.3">
      <c r="F67" s="21"/>
    </row>
    <row r="68" spans="3:15" x14ac:dyDescent="0.3">
      <c r="F68" s="21"/>
    </row>
    <row r="69" spans="3:15" x14ac:dyDescent="0.3">
      <c r="F69" s="21"/>
    </row>
    <row r="70" spans="3:15" x14ac:dyDescent="0.3">
      <c r="F70" s="21"/>
    </row>
    <row r="71" spans="3:15" x14ac:dyDescent="0.3">
      <c r="F71" s="21"/>
    </row>
    <row r="72" spans="3:15" x14ac:dyDescent="0.3">
      <c r="F72" s="21"/>
    </row>
    <row r="73" spans="3:15" x14ac:dyDescent="0.3">
      <c r="F73" s="21"/>
    </row>
    <row r="74" spans="3:15" x14ac:dyDescent="0.3">
      <c r="F74" s="21"/>
    </row>
    <row r="75" spans="3:15" x14ac:dyDescent="0.3">
      <c r="F75" s="21"/>
    </row>
    <row r="76" spans="3:15" x14ac:dyDescent="0.3">
      <c r="F76" s="21"/>
    </row>
    <row r="77" spans="3:15" x14ac:dyDescent="0.3">
      <c r="F77" s="21"/>
    </row>
    <row r="78" spans="3:15" x14ac:dyDescent="0.3">
      <c r="F78" s="21"/>
    </row>
    <row r="79" spans="3:15" x14ac:dyDescent="0.3">
      <c r="F79" s="21"/>
    </row>
    <row r="80" spans="3:15" x14ac:dyDescent="0.3">
      <c r="F80" s="21"/>
    </row>
    <row r="81" spans="6:6" x14ac:dyDescent="0.3">
      <c r="F81" s="21"/>
    </row>
    <row r="82" spans="6:6" x14ac:dyDescent="0.3">
      <c r="F82" s="21"/>
    </row>
    <row r="83" spans="6:6" x14ac:dyDescent="0.3">
      <c r="F83" s="21"/>
    </row>
    <row r="84" spans="6:6" x14ac:dyDescent="0.3">
      <c r="F84" s="21"/>
    </row>
    <row r="85" spans="6:6" x14ac:dyDescent="0.3">
      <c r="F85" s="21"/>
    </row>
    <row r="86" spans="6:6" x14ac:dyDescent="0.3">
      <c r="F86" s="21"/>
    </row>
    <row r="87" spans="6:6" x14ac:dyDescent="0.3">
      <c r="F87" s="21"/>
    </row>
    <row r="88" spans="6:6" x14ac:dyDescent="0.3">
      <c r="F88" s="21"/>
    </row>
    <row r="89" spans="6:6" x14ac:dyDescent="0.3">
      <c r="F89" s="21"/>
    </row>
    <row r="90" spans="6:6" x14ac:dyDescent="0.3">
      <c r="F90" s="21"/>
    </row>
    <row r="91" spans="6:6" x14ac:dyDescent="0.3">
      <c r="F91" s="21"/>
    </row>
    <row r="92" spans="6:6" x14ac:dyDescent="0.3">
      <c r="F92" s="21"/>
    </row>
    <row r="93" spans="6:6" x14ac:dyDescent="0.3">
      <c r="F93" s="21"/>
    </row>
    <row r="94" spans="6:6" x14ac:dyDescent="0.3">
      <c r="F94" s="21"/>
    </row>
    <row r="95" spans="6:6" x14ac:dyDescent="0.3">
      <c r="F95" s="21"/>
    </row>
    <row r="96" spans="6:6" x14ac:dyDescent="0.3">
      <c r="F96" s="21"/>
    </row>
    <row r="97" spans="6:6" x14ac:dyDescent="0.3">
      <c r="F97" s="21"/>
    </row>
    <row r="98" spans="6:6" x14ac:dyDescent="0.3">
      <c r="F98" s="21"/>
    </row>
    <row r="99" spans="6:6" x14ac:dyDescent="0.3">
      <c r="F99" s="21"/>
    </row>
    <row r="100" spans="6:6" x14ac:dyDescent="0.3">
      <c r="F100" s="21"/>
    </row>
    <row r="101" spans="6:6" x14ac:dyDescent="0.3">
      <c r="F101" s="21"/>
    </row>
    <row r="102" spans="6:6" x14ac:dyDescent="0.3">
      <c r="F102" s="21"/>
    </row>
    <row r="103" spans="6:6" x14ac:dyDescent="0.3">
      <c r="F103" s="21"/>
    </row>
    <row r="104" spans="6:6" x14ac:dyDescent="0.3">
      <c r="F104" s="21"/>
    </row>
    <row r="105" spans="6:6" x14ac:dyDescent="0.3">
      <c r="F105" s="21"/>
    </row>
    <row r="106" spans="6:6" x14ac:dyDescent="0.3">
      <c r="F106" s="21"/>
    </row>
    <row r="107" spans="6:6" x14ac:dyDescent="0.3">
      <c r="F107" s="21"/>
    </row>
    <row r="108" spans="6:6" x14ac:dyDescent="0.3">
      <c r="F108" s="21"/>
    </row>
    <row r="109" spans="6:6" x14ac:dyDescent="0.3">
      <c r="F109" s="21"/>
    </row>
    <row r="110" spans="6:6" x14ac:dyDescent="0.3">
      <c r="F110" s="21"/>
    </row>
    <row r="111" spans="6:6" x14ac:dyDescent="0.3">
      <c r="F111" s="21"/>
    </row>
    <row r="112" spans="6:6" x14ac:dyDescent="0.3">
      <c r="F112" s="21"/>
    </row>
    <row r="113" spans="6:6" x14ac:dyDescent="0.3">
      <c r="F113" s="21"/>
    </row>
    <row r="114" spans="6:6" x14ac:dyDescent="0.3">
      <c r="F114" s="21"/>
    </row>
    <row r="115" spans="6:6" x14ac:dyDescent="0.3">
      <c r="F115" s="21"/>
    </row>
    <row r="116" spans="6:6" x14ac:dyDescent="0.3">
      <c r="F116" s="21"/>
    </row>
    <row r="117" spans="6:6" x14ac:dyDescent="0.3">
      <c r="F117" s="21"/>
    </row>
    <row r="118" spans="6:6" x14ac:dyDescent="0.3">
      <c r="F118" s="21"/>
    </row>
    <row r="119" spans="6:6" x14ac:dyDescent="0.3">
      <c r="F119" s="21"/>
    </row>
    <row r="120" spans="6:6" x14ac:dyDescent="0.3">
      <c r="F120" s="21"/>
    </row>
    <row r="121" spans="6:6" x14ac:dyDescent="0.3">
      <c r="F121" s="21"/>
    </row>
    <row r="122" spans="6:6" x14ac:dyDescent="0.3">
      <c r="F122" s="21"/>
    </row>
    <row r="123" spans="6:6" x14ac:dyDescent="0.3">
      <c r="F123" s="21"/>
    </row>
    <row r="124" spans="6:6" x14ac:dyDescent="0.3">
      <c r="F124" s="21"/>
    </row>
    <row r="125" spans="6:6" x14ac:dyDescent="0.3">
      <c r="F125" s="21"/>
    </row>
    <row r="126" spans="6:6" x14ac:dyDescent="0.3">
      <c r="F126" s="21"/>
    </row>
    <row r="127" spans="6:6" x14ac:dyDescent="0.3">
      <c r="F127" s="21"/>
    </row>
    <row r="128" spans="6:6" x14ac:dyDescent="0.3">
      <c r="F128" s="21"/>
    </row>
    <row r="129" spans="6:6" x14ac:dyDescent="0.3">
      <c r="F129" s="21"/>
    </row>
    <row r="130" spans="6:6" x14ac:dyDescent="0.3">
      <c r="F130" s="21"/>
    </row>
    <row r="131" spans="6:6" x14ac:dyDescent="0.3">
      <c r="F131" s="21"/>
    </row>
    <row r="132" spans="6:6" x14ac:dyDescent="0.3">
      <c r="F132" s="21"/>
    </row>
    <row r="133" spans="6:6" x14ac:dyDescent="0.3">
      <c r="F133" s="21"/>
    </row>
    <row r="134" spans="6:6" x14ac:dyDescent="0.3">
      <c r="F134" s="21"/>
    </row>
    <row r="135" spans="6:6" x14ac:dyDescent="0.3">
      <c r="F135" s="21"/>
    </row>
    <row r="136" spans="6:6" x14ac:dyDescent="0.3">
      <c r="F136" s="21"/>
    </row>
    <row r="137" spans="6:6" x14ac:dyDescent="0.3">
      <c r="F137" s="21"/>
    </row>
    <row r="138" spans="6:6" x14ac:dyDescent="0.3">
      <c r="F138" s="21"/>
    </row>
    <row r="139" spans="6:6" x14ac:dyDescent="0.3">
      <c r="F139" s="21"/>
    </row>
    <row r="140" spans="6:6" x14ac:dyDescent="0.3">
      <c r="F140" s="21"/>
    </row>
    <row r="141" spans="6:6" x14ac:dyDescent="0.3">
      <c r="F141" s="21"/>
    </row>
    <row r="142" spans="6:6" x14ac:dyDescent="0.3">
      <c r="F142" s="21"/>
    </row>
    <row r="143" spans="6:6" x14ac:dyDescent="0.3">
      <c r="F143" s="21"/>
    </row>
    <row r="144" spans="6:6" x14ac:dyDescent="0.3">
      <c r="F144" s="21"/>
    </row>
    <row r="145" spans="6:6" x14ac:dyDescent="0.3">
      <c r="F145" s="21"/>
    </row>
    <row r="146" spans="6:6" x14ac:dyDescent="0.3">
      <c r="F146" s="21"/>
    </row>
    <row r="147" spans="6:6" x14ac:dyDescent="0.3">
      <c r="F147" s="21"/>
    </row>
    <row r="148" spans="6:6" x14ac:dyDescent="0.3">
      <c r="F148" s="21"/>
    </row>
    <row r="149" spans="6:6" x14ac:dyDescent="0.3">
      <c r="F149" s="21"/>
    </row>
    <row r="150" spans="6:6" x14ac:dyDescent="0.3">
      <c r="F150" s="21"/>
    </row>
    <row r="151" spans="6:6" x14ac:dyDescent="0.3">
      <c r="F151" s="21"/>
    </row>
    <row r="152" spans="6:6" x14ac:dyDescent="0.3">
      <c r="F152" s="21"/>
    </row>
    <row r="153" spans="6:6" x14ac:dyDescent="0.3">
      <c r="F153" s="21"/>
    </row>
    <row r="154" spans="6:6" x14ac:dyDescent="0.3">
      <c r="F154" s="21"/>
    </row>
    <row r="155" spans="6:6" x14ac:dyDescent="0.3">
      <c r="F155" s="21"/>
    </row>
    <row r="156" spans="6:6" x14ac:dyDescent="0.3">
      <c r="F156" s="21"/>
    </row>
    <row r="157" spans="6:6" x14ac:dyDescent="0.3">
      <c r="F157" s="21"/>
    </row>
    <row r="158" spans="6:6" x14ac:dyDescent="0.3">
      <c r="F158" s="21"/>
    </row>
    <row r="159" spans="6:6" x14ac:dyDescent="0.3">
      <c r="F159" s="21"/>
    </row>
    <row r="160" spans="6:6" x14ac:dyDescent="0.3">
      <c r="F160" s="21"/>
    </row>
    <row r="161" spans="6:6" x14ac:dyDescent="0.3">
      <c r="F161" s="21"/>
    </row>
    <row r="162" spans="6:6" x14ac:dyDescent="0.3">
      <c r="F162" s="21"/>
    </row>
    <row r="163" spans="6:6" x14ac:dyDescent="0.3">
      <c r="F163" s="21"/>
    </row>
    <row r="164" spans="6:6" x14ac:dyDescent="0.3">
      <c r="F164" s="21"/>
    </row>
    <row r="165" spans="6:6" x14ac:dyDescent="0.3">
      <c r="F165" s="21"/>
    </row>
    <row r="166" spans="6:6" x14ac:dyDescent="0.3">
      <c r="F166" s="21"/>
    </row>
    <row r="167" spans="6:6" x14ac:dyDescent="0.3">
      <c r="F167" s="21"/>
    </row>
    <row r="168" spans="6:6" x14ac:dyDescent="0.3">
      <c r="F168" s="21"/>
    </row>
    <row r="169" spans="6:6" x14ac:dyDescent="0.3">
      <c r="F169" s="21"/>
    </row>
    <row r="170" spans="6:6" x14ac:dyDescent="0.3">
      <c r="F170" s="21"/>
    </row>
    <row r="171" spans="6:6" x14ac:dyDescent="0.3">
      <c r="F171" s="21"/>
    </row>
    <row r="172" spans="6:6" x14ac:dyDescent="0.3">
      <c r="F172" s="21"/>
    </row>
    <row r="173" spans="6:6" x14ac:dyDescent="0.3">
      <c r="F173" s="21"/>
    </row>
    <row r="174" spans="6:6" x14ac:dyDescent="0.3">
      <c r="F174" s="21"/>
    </row>
    <row r="175" spans="6:6" x14ac:dyDescent="0.3">
      <c r="F175" s="21"/>
    </row>
    <row r="176" spans="6:6" x14ac:dyDescent="0.3">
      <c r="F176" s="21"/>
    </row>
    <row r="177" spans="6:6" x14ac:dyDescent="0.3">
      <c r="F177" s="21"/>
    </row>
    <row r="178" spans="6:6" x14ac:dyDescent="0.3">
      <c r="F178" s="21"/>
    </row>
    <row r="179" spans="6:6" x14ac:dyDescent="0.3">
      <c r="F179" s="21"/>
    </row>
    <row r="180" spans="6:6" x14ac:dyDescent="0.3">
      <c r="F180" s="21"/>
    </row>
    <row r="181" spans="6:6" x14ac:dyDescent="0.3">
      <c r="F181" s="21"/>
    </row>
    <row r="182" spans="6:6" x14ac:dyDescent="0.3">
      <c r="F182" s="21"/>
    </row>
    <row r="183" spans="6:6" x14ac:dyDescent="0.3">
      <c r="F183" s="21"/>
    </row>
    <row r="184" spans="6:6" x14ac:dyDescent="0.3">
      <c r="F184" s="21"/>
    </row>
    <row r="185" spans="6:6" x14ac:dyDescent="0.3">
      <c r="F185" s="21"/>
    </row>
    <row r="186" spans="6:6" x14ac:dyDescent="0.3">
      <c r="F186" s="21"/>
    </row>
    <row r="187" spans="6:6" x14ac:dyDescent="0.3">
      <c r="F187" s="21"/>
    </row>
    <row r="188" spans="6:6" x14ac:dyDescent="0.3">
      <c r="F188" s="21"/>
    </row>
    <row r="189" spans="6:6" x14ac:dyDescent="0.3">
      <c r="F189" s="21"/>
    </row>
    <row r="190" spans="6:6" x14ac:dyDescent="0.3">
      <c r="F190" s="21"/>
    </row>
    <row r="191" spans="6:6" x14ac:dyDescent="0.3">
      <c r="F191" s="21"/>
    </row>
    <row r="192" spans="6:6" x14ac:dyDescent="0.3">
      <c r="F192" s="21"/>
    </row>
    <row r="193" spans="6:6" x14ac:dyDescent="0.3">
      <c r="F193" s="21"/>
    </row>
    <row r="194" spans="6:6" x14ac:dyDescent="0.3">
      <c r="F194" s="21"/>
    </row>
    <row r="195" spans="6:6" x14ac:dyDescent="0.3">
      <c r="F195" s="21"/>
    </row>
    <row r="196" spans="6:6" x14ac:dyDescent="0.3">
      <c r="F196" s="21"/>
    </row>
    <row r="197" spans="6:6" x14ac:dyDescent="0.3">
      <c r="F197" s="21"/>
    </row>
    <row r="198" spans="6:6" x14ac:dyDescent="0.3">
      <c r="F198" s="21"/>
    </row>
    <row r="199" spans="6:6" x14ac:dyDescent="0.3">
      <c r="F199" s="21"/>
    </row>
    <row r="200" spans="6:6" x14ac:dyDescent="0.3">
      <c r="F200" s="21"/>
    </row>
    <row r="201" spans="6:6" x14ac:dyDescent="0.3">
      <c r="F201" s="21"/>
    </row>
    <row r="202" spans="6:6" x14ac:dyDescent="0.3">
      <c r="F202" s="21"/>
    </row>
    <row r="203" spans="6:6" x14ac:dyDescent="0.3">
      <c r="F203" s="21"/>
    </row>
    <row r="204" spans="6:6" x14ac:dyDescent="0.3">
      <c r="F204" s="21"/>
    </row>
    <row r="205" spans="6:6" x14ac:dyDescent="0.3">
      <c r="F205" s="21"/>
    </row>
    <row r="206" spans="6:6" x14ac:dyDescent="0.3">
      <c r="F206" s="21"/>
    </row>
    <row r="207" spans="6:6" x14ac:dyDescent="0.3">
      <c r="F207" s="21"/>
    </row>
    <row r="208" spans="6:6" x14ac:dyDescent="0.3">
      <c r="F208" s="21"/>
    </row>
    <row r="209" spans="6:6" x14ac:dyDescent="0.3">
      <c r="F209" s="21"/>
    </row>
    <row r="210" spans="6:6" x14ac:dyDescent="0.3">
      <c r="F210" s="21"/>
    </row>
    <row r="211" spans="6:6" x14ac:dyDescent="0.3">
      <c r="F211" s="21"/>
    </row>
    <row r="212" spans="6:6" x14ac:dyDescent="0.3">
      <c r="F212" s="21"/>
    </row>
    <row r="213" spans="6:6" x14ac:dyDescent="0.3">
      <c r="F213" s="21"/>
    </row>
    <row r="214" spans="6:6" x14ac:dyDescent="0.3">
      <c r="F214" s="21"/>
    </row>
    <row r="215" spans="6:6" x14ac:dyDescent="0.3">
      <c r="F215" s="21"/>
    </row>
    <row r="216" spans="6:6" x14ac:dyDescent="0.3">
      <c r="F216" s="21"/>
    </row>
    <row r="217" spans="6:6" x14ac:dyDescent="0.3">
      <c r="F217" s="21"/>
    </row>
    <row r="218" spans="6:6" x14ac:dyDescent="0.3">
      <c r="F218" s="21"/>
    </row>
    <row r="219" spans="6:6" x14ac:dyDescent="0.3">
      <c r="F219" s="21"/>
    </row>
    <row r="220" spans="6:6" x14ac:dyDescent="0.3">
      <c r="F220" s="21"/>
    </row>
    <row r="221" spans="6:6" x14ac:dyDescent="0.3">
      <c r="F221" s="21"/>
    </row>
    <row r="222" spans="6:6" x14ac:dyDescent="0.3">
      <c r="F222" s="21"/>
    </row>
    <row r="223" spans="6:6" x14ac:dyDescent="0.3">
      <c r="F223" s="21"/>
    </row>
    <row r="224" spans="6:6" x14ac:dyDescent="0.3">
      <c r="F224" s="21"/>
    </row>
    <row r="225" spans="6:6" x14ac:dyDescent="0.3">
      <c r="F225" s="21"/>
    </row>
    <row r="226" spans="6:6" x14ac:dyDescent="0.3">
      <c r="F226" s="21"/>
    </row>
    <row r="227" spans="6:6" x14ac:dyDescent="0.3">
      <c r="F227" s="21"/>
    </row>
    <row r="228" spans="6:6" x14ac:dyDescent="0.3">
      <c r="F228" s="21"/>
    </row>
    <row r="229" spans="6:6" x14ac:dyDescent="0.3">
      <c r="F229" s="21"/>
    </row>
    <row r="230" spans="6:6" x14ac:dyDescent="0.3">
      <c r="F230" s="21"/>
    </row>
    <row r="231" spans="6:6" x14ac:dyDescent="0.3">
      <c r="F231" s="21"/>
    </row>
    <row r="232" spans="6:6" x14ac:dyDescent="0.3">
      <c r="F232" s="21"/>
    </row>
    <row r="233" spans="6:6" x14ac:dyDescent="0.3">
      <c r="F233" s="21"/>
    </row>
    <row r="234" spans="6:6" x14ac:dyDescent="0.3">
      <c r="F234" s="21"/>
    </row>
    <row r="235" spans="6:6" x14ac:dyDescent="0.3">
      <c r="F235" s="21"/>
    </row>
    <row r="236" spans="6:6" x14ac:dyDescent="0.3">
      <c r="F236" s="21"/>
    </row>
    <row r="237" spans="6:6" x14ac:dyDescent="0.3">
      <c r="F237" s="21"/>
    </row>
    <row r="238" spans="6:6" x14ac:dyDescent="0.3">
      <c r="F238" s="21"/>
    </row>
    <row r="239" spans="6:6" x14ac:dyDescent="0.3">
      <c r="F239" s="21"/>
    </row>
    <row r="240" spans="6:6" x14ac:dyDescent="0.3">
      <c r="F240" s="21"/>
    </row>
    <row r="241" spans="6:6" x14ac:dyDescent="0.3">
      <c r="F241" s="21"/>
    </row>
    <row r="242" spans="6:6" x14ac:dyDescent="0.3">
      <c r="F242" s="21"/>
    </row>
    <row r="243" spans="6:6" x14ac:dyDescent="0.3">
      <c r="F243" s="21"/>
    </row>
    <row r="244" spans="6:6" x14ac:dyDescent="0.3">
      <c r="F244" s="21"/>
    </row>
    <row r="245" spans="6:6" x14ac:dyDescent="0.3">
      <c r="F245" s="21"/>
    </row>
    <row r="246" spans="6:6" x14ac:dyDescent="0.3">
      <c r="F246" s="21"/>
    </row>
    <row r="247" spans="6:6" x14ac:dyDescent="0.3">
      <c r="F247" s="21"/>
    </row>
    <row r="248" spans="6:6" x14ac:dyDescent="0.3">
      <c r="F248" s="21"/>
    </row>
    <row r="249" spans="6:6" x14ac:dyDescent="0.3">
      <c r="F249" s="21"/>
    </row>
    <row r="250" spans="6:6" x14ac:dyDescent="0.3">
      <c r="F250" s="21"/>
    </row>
    <row r="251" spans="6:6" x14ac:dyDescent="0.3">
      <c r="F251" s="21"/>
    </row>
    <row r="252" spans="6:6" x14ac:dyDescent="0.3">
      <c r="F252" s="21"/>
    </row>
    <row r="253" spans="6:6" x14ac:dyDescent="0.3">
      <c r="F253" s="21"/>
    </row>
    <row r="254" spans="6:6" x14ac:dyDescent="0.3">
      <c r="F254" s="21"/>
    </row>
    <row r="255" spans="6:6" x14ac:dyDescent="0.3">
      <c r="F255" s="21"/>
    </row>
    <row r="256" spans="6:6" x14ac:dyDescent="0.3">
      <c r="F256" s="21"/>
    </row>
    <row r="257" spans="6:6" x14ac:dyDescent="0.3">
      <c r="F257" s="21"/>
    </row>
    <row r="258" spans="6:6" x14ac:dyDescent="0.3">
      <c r="F258" s="21"/>
    </row>
    <row r="259" spans="6:6" x14ac:dyDescent="0.3">
      <c r="F259" s="21"/>
    </row>
    <row r="260" spans="6:6" x14ac:dyDescent="0.3">
      <c r="F260" s="21"/>
    </row>
    <row r="261" spans="6:6" x14ac:dyDescent="0.3">
      <c r="F261" s="21"/>
    </row>
    <row r="262" spans="6:6" x14ac:dyDescent="0.3">
      <c r="F262" s="21"/>
    </row>
    <row r="263" spans="6:6" x14ac:dyDescent="0.3">
      <c r="F263" s="21"/>
    </row>
    <row r="264" spans="6:6" x14ac:dyDescent="0.3">
      <c r="F264" s="21"/>
    </row>
    <row r="265" spans="6:6" x14ac:dyDescent="0.3">
      <c r="F265" s="21"/>
    </row>
    <row r="266" spans="6:6" x14ac:dyDescent="0.3">
      <c r="F266" s="21"/>
    </row>
    <row r="267" spans="6:6" x14ac:dyDescent="0.3">
      <c r="F267" s="21"/>
    </row>
    <row r="268" spans="6:6" x14ac:dyDescent="0.3">
      <c r="F268" s="21"/>
    </row>
    <row r="269" spans="6:6" x14ac:dyDescent="0.3">
      <c r="F269" s="21"/>
    </row>
    <row r="270" spans="6:6" x14ac:dyDescent="0.3">
      <c r="F270" s="21"/>
    </row>
    <row r="271" spans="6:6" x14ac:dyDescent="0.3">
      <c r="F271" s="21"/>
    </row>
    <row r="272" spans="6:6" x14ac:dyDescent="0.3">
      <c r="F272" s="21"/>
    </row>
    <row r="273" spans="6:6" x14ac:dyDescent="0.3">
      <c r="F273" s="21"/>
    </row>
    <row r="274" spans="6:6" x14ac:dyDescent="0.3">
      <c r="F274" s="21"/>
    </row>
    <row r="275" spans="6:6" x14ac:dyDescent="0.3">
      <c r="F275" s="21"/>
    </row>
    <row r="276" spans="6:6" x14ac:dyDescent="0.3">
      <c r="F276" s="21"/>
    </row>
    <row r="277" spans="6:6" x14ac:dyDescent="0.3">
      <c r="F277" s="21"/>
    </row>
    <row r="278" spans="6:6" x14ac:dyDescent="0.3">
      <c r="F278" s="21"/>
    </row>
    <row r="279" spans="6:6" x14ac:dyDescent="0.3">
      <c r="F279" s="21"/>
    </row>
    <row r="280" spans="6:6" x14ac:dyDescent="0.3">
      <c r="F280" s="21"/>
    </row>
    <row r="281" spans="6:6" x14ac:dyDescent="0.3">
      <c r="F281" s="21"/>
    </row>
    <row r="282" spans="6:6" x14ac:dyDescent="0.3">
      <c r="F282" s="21"/>
    </row>
    <row r="283" spans="6:6" x14ac:dyDescent="0.3">
      <c r="F283" s="21"/>
    </row>
    <row r="284" spans="6:6" x14ac:dyDescent="0.3">
      <c r="F284" s="21"/>
    </row>
    <row r="285" spans="6:6" x14ac:dyDescent="0.3">
      <c r="F285" s="21"/>
    </row>
    <row r="286" spans="6:6" x14ac:dyDescent="0.3">
      <c r="F286" s="21"/>
    </row>
    <row r="287" spans="6:6" x14ac:dyDescent="0.3">
      <c r="F287" s="21"/>
    </row>
    <row r="288" spans="6:6" x14ac:dyDescent="0.3">
      <c r="F288" s="21"/>
    </row>
    <row r="289" spans="6:6" x14ac:dyDescent="0.3">
      <c r="F289" s="21"/>
    </row>
    <row r="290" spans="6:6" x14ac:dyDescent="0.3">
      <c r="F290" s="21"/>
    </row>
    <row r="291" spans="6:6" x14ac:dyDescent="0.3">
      <c r="F291" s="21"/>
    </row>
    <row r="292" spans="6:6" x14ac:dyDescent="0.3">
      <c r="F292" s="21"/>
    </row>
    <row r="293" spans="6:6" x14ac:dyDescent="0.3">
      <c r="F293" s="21"/>
    </row>
    <row r="294" spans="6:6" x14ac:dyDescent="0.3">
      <c r="F294" s="21"/>
    </row>
    <row r="295" spans="6:6" x14ac:dyDescent="0.3">
      <c r="F295" s="21"/>
    </row>
    <row r="296" spans="6:6" x14ac:dyDescent="0.3">
      <c r="F296" s="21"/>
    </row>
    <row r="297" spans="6:6" x14ac:dyDescent="0.3">
      <c r="F297" s="21"/>
    </row>
    <row r="298" spans="6:6" x14ac:dyDescent="0.3">
      <c r="F298" s="21"/>
    </row>
    <row r="299" spans="6:6" x14ac:dyDescent="0.3">
      <c r="F299" s="21"/>
    </row>
    <row r="300" spans="6:6" x14ac:dyDescent="0.3">
      <c r="F300" s="21"/>
    </row>
    <row r="301" spans="6:6" x14ac:dyDescent="0.3">
      <c r="F301" s="21"/>
    </row>
    <row r="302" spans="6:6" x14ac:dyDescent="0.3">
      <c r="F302" s="21"/>
    </row>
    <row r="303" spans="6:6" x14ac:dyDescent="0.3">
      <c r="F303" s="21"/>
    </row>
    <row r="304" spans="6:6" x14ac:dyDescent="0.3">
      <c r="F304" s="21"/>
    </row>
    <row r="305" spans="6:6" x14ac:dyDescent="0.3">
      <c r="F305" s="21"/>
    </row>
    <row r="306" spans="6:6" x14ac:dyDescent="0.3">
      <c r="F306" s="21"/>
    </row>
    <row r="307" spans="6:6" x14ac:dyDescent="0.3">
      <c r="F307" s="21"/>
    </row>
    <row r="308" spans="6:6" x14ac:dyDescent="0.3">
      <c r="F308" s="21"/>
    </row>
    <row r="309" spans="6:6" x14ac:dyDescent="0.3">
      <c r="F309" s="21"/>
    </row>
    <row r="310" spans="6:6" x14ac:dyDescent="0.3">
      <c r="F310" s="21"/>
    </row>
    <row r="311" spans="6:6" x14ac:dyDescent="0.3">
      <c r="F311" s="21"/>
    </row>
    <row r="312" spans="6:6" x14ac:dyDescent="0.3">
      <c r="F312" s="21"/>
    </row>
    <row r="313" spans="6:6" x14ac:dyDescent="0.3">
      <c r="F313" s="21"/>
    </row>
    <row r="314" spans="6:6" x14ac:dyDescent="0.3">
      <c r="F314" s="21"/>
    </row>
    <row r="315" spans="6:6" x14ac:dyDescent="0.3">
      <c r="F315" s="21"/>
    </row>
    <row r="316" spans="6:6" x14ac:dyDescent="0.3">
      <c r="F316" s="21"/>
    </row>
    <row r="317" spans="6:6" x14ac:dyDescent="0.3">
      <c r="F317" s="21"/>
    </row>
    <row r="318" spans="6:6" x14ac:dyDescent="0.3">
      <c r="F318" s="21"/>
    </row>
    <row r="319" spans="6:6" x14ac:dyDescent="0.3">
      <c r="F319" s="21"/>
    </row>
    <row r="320" spans="6:6" x14ac:dyDescent="0.3">
      <c r="F320" s="21"/>
    </row>
    <row r="321" spans="6:6" x14ac:dyDescent="0.3">
      <c r="F321" s="21"/>
    </row>
    <row r="322" spans="6:6" x14ac:dyDescent="0.3">
      <c r="F322" s="21"/>
    </row>
    <row r="323" spans="6:6" x14ac:dyDescent="0.3">
      <c r="F323" s="21"/>
    </row>
    <row r="324" spans="6:6" x14ac:dyDescent="0.3">
      <c r="F324" s="21"/>
    </row>
    <row r="325" spans="6:6" x14ac:dyDescent="0.3">
      <c r="F325" s="21"/>
    </row>
    <row r="326" spans="6:6" x14ac:dyDescent="0.3">
      <c r="F326" s="21"/>
    </row>
    <row r="327" spans="6:6" x14ac:dyDescent="0.3">
      <c r="F327" s="21"/>
    </row>
    <row r="328" spans="6:6" x14ac:dyDescent="0.3">
      <c r="F328" s="21"/>
    </row>
    <row r="329" spans="6:6" x14ac:dyDescent="0.3">
      <c r="F329" s="21"/>
    </row>
    <row r="330" spans="6:6" x14ac:dyDescent="0.3">
      <c r="F330" s="21"/>
    </row>
    <row r="331" spans="6:6" x14ac:dyDescent="0.3">
      <c r="F331" s="21"/>
    </row>
    <row r="332" spans="6:6" x14ac:dyDescent="0.3">
      <c r="F332" s="21"/>
    </row>
    <row r="333" spans="6:6" x14ac:dyDescent="0.3">
      <c r="F333" s="21"/>
    </row>
    <row r="334" spans="6:6" x14ac:dyDescent="0.3">
      <c r="F334" s="21"/>
    </row>
    <row r="335" spans="6:6" x14ac:dyDescent="0.3">
      <c r="F335" s="21"/>
    </row>
    <row r="336" spans="6:6" x14ac:dyDescent="0.3">
      <c r="F336" s="21"/>
    </row>
    <row r="337" spans="6:6" x14ac:dyDescent="0.3">
      <c r="F337" s="21"/>
    </row>
    <row r="338" spans="6:6" x14ac:dyDescent="0.3">
      <c r="F338" s="21"/>
    </row>
    <row r="339" spans="6:6" x14ac:dyDescent="0.3">
      <c r="F339" s="21"/>
    </row>
    <row r="340" spans="6:6" x14ac:dyDescent="0.3">
      <c r="F340" s="21"/>
    </row>
    <row r="341" spans="6:6" x14ac:dyDescent="0.3">
      <c r="F341" s="21"/>
    </row>
    <row r="342" spans="6:6" x14ac:dyDescent="0.3">
      <c r="F342" s="21"/>
    </row>
    <row r="343" spans="6:6" x14ac:dyDescent="0.3">
      <c r="F343" s="21"/>
    </row>
    <row r="344" spans="6:6" x14ac:dyDescent="0.3">
      <c r="F344" s="21"/>
    </row>
    <row r="345" spans="6:6" x14ac:dyDescent="0.3">
      <c r="F345" s="21"/>
    </row>
    <row r="346" spans="6:6" x14ac:dyDescent="0.3">
      <c r="F346" s="21"/>
    </row>
    <row r="347" spans="6:6" x14ac:dyDescent="0.3">
      <c r="F347" s="21"/>
    </row>
    <row r="348" spans="6:6" x14ac:dyDescent="0.3">
      <c r="F348" s="21"/>
    </row>
    <row r="349" spans="6:6" x14ac:dyDescent="0.3">
      <c r="F349" s="21"/>
    </row>
    <row r="350" spans="6:6" x14ac:dyDescent="0.3">
      <c r="F350" s="21"/>
    </row>
    <row r="351" spans="6:6" x14ac:dyDescent="0.3">
      <c r="F351" s="21"/>
    </row>
    <row r="352" spans="6:6" x14ac:dyDescent="0.3">
      <c r="F352" s="21"/>
    </row>
    <row r="353" spans="6:6" x14ac:dyDescent="0.3">
      <c r="F353" s="21"/>
    </row>
    <row r="354" spans="6:6" x14ac:dyDescent="0.3">
      <c r="F354" s="21"/>
    </row>
    <row r="355" spans="6:6" x14ac:dyDescent="0.3">
      <c r="F355" s="21"/>
    </row>
    <row r="356" spans="6:6" x14ac:dyDescent="0.3">
      <c r="F356" s="21"/>
    </row>
    <row r="357" spans="6:6" x14ac:dyDescent="0.3">
      <c r="F357" s="21"/>
    </row>
    <row r="358" spans="6:6" x14ac:dyDescent="0.3">
      <c r="F358" s="21"/>
    </row>
    <row r="359" spans="6:6" x14ac:dyDescent="0.3">
      <c r="F359" s="21"/>
    </row>
    <row r="360" spans="6:6" x14ac:dyDescent="0.3">
      <c r="F360" s="21"/>
    </row>
    <row r="361" spans="6:6" x14ac:dyDescent="0.3">
      <c r="F361" s="21"/>
    </row>
    <row r="362" spans="6:6" x14ac:dyDescent="0.3">
      <c r="F362" s="21"/>
    </row>
    <row r="363" spans="6:6" x14ac:dyDescent="0.3">
      <c r="F363" s="21"/>
    </row>
    <row r="364" spans="6:6" x14ac:dyDescent="0.3">
      <c r="F364" s="21"/>
    </row>
    <row r="365" spans="6:6" x14ac:dyDescent="0.3">
      <c r="F365" s="21"/>
    </row>
    <row r="366" spans="6:6" x14ac:dyDescent="0.3">
      <c r="F366" s="21"/>
    </row>
    <row r="367" spans="6:6" x14ac:dyDescent="0.3">
      <c r="F367" s="21"/>
    </row>
    <row r="368" spans="6:6" x14ac:dyDescent="0.3">
      <c r="F368" s="21"/>
    </row>
    <row r="369" spans="6:6" x14ac:dyDescent="0.3">
      <c r="F369" s="21"/>
    </row>
    <row r="370" spans="6:6" x14ac:dyDescent="0.3">
      <c r="F370" s="21"/>
    </row>
    <row r="371" spans="6:6" x14ac:dyDescent="0.3">
      <c r="F371" s="21"/>
    </row>
    <row r="372" spans="6:6" x14ac:dyDescent="0.3">
      <c r="F372" s="21"/>
    </row>
    <row r="373" spans="6:6" x14ac:dyDescent="0.3">
      <c r="F373" s="21"/>
    </row>
    <row r="374" spans="6:6" x14ac:dyDescent="0.3">
      <c r="F374" s="21"/>
    </row>
    <row r="375" spans="6:6" x14ac:dyDescent="0.3">
      <c r="F375" s="21"/>
    </row>
    <row r="376" spans="6:6" x14ac:dyDescent="0.3">
      <c r="F376" s="21"/>
    </row>
    <row r="377" spans="6:6" x14ac:dyDescent="0.3">
      <c r="F377" s="21"/>
    </row>
    <row r="378" spans="6:6" x14ac:dyDescent="0.3">
      <c r="F378" s="21"/>
    </row>
    <row r="379" spans="6:6" x14ac:dyDescent="0.3">
      <c r="F379" s="21"/>
    </row>
    <row r="380" spans="6:6" x14ac:dyDescent="0.3">
      <c r="F380" s="21"/>
    </row>
    <row r="381" spans="6:6" x14ac:dyDescent="0.3">
      <c r="F381" s="21"/>
    </row>
    <row r="382" spans="6:6" x14ac:dyDescent="0.3">
      <c r="F382" s="21"/>
    </row>
    <row r="383" spans="6:6" x14ac:dyDescent="0.3">
      <c r="F383" s="21"/>
    </row>
    <row r="384" spans="6:6" x14ac:dyDescent="0.3">
      <c r="F384" s="21"/>
    </row>
    <row r="385" spans="6:6" x14ac:dyDescent="0.3">
      <c r="F385" s="21"/>
    </row>
    <row r="386" spans="6:6" x14ac:dyDescent="0.3">
      <c r="F386" s="21"/>
    </row>
    <row r="387" spans="6:6" x14ac:dyDescent="0.3">
      <c r="F387" s="21"/>
    </row>
    <row r="388" spans="6:6" x14ac:dyDescent="0.3">
      <c r="F388" s="21"/>
    </row>
    <row r="389" spans="6:6" x14ac:dyDescent="0.3">
      <c r="F389" s="21"/>
    </row>
  </sheetData>
  <pageMargins left="0.7" right="0.7" top="0.75" bottom="0.75" header="0.3" footer="0.3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 recon.</vt:lpstr>
      <vt:lpstr>Accounts 2017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Lorna Coldwell</cp:lastModifiedBy>
  <cp:lastPrinted>2018-03-06T14:23:25Z</cp:lastPrinted>
  <dcterms:created xsi:type="dcterms:W3CDTF">2001-04-21T14:49:01Z</dcterms:created>
  <dcterms:modified xsi:type="dcterms:W3CDTF">2018-03-06T14:24:36Z</dcterms:modified>
</cp:coreProperties>
</file>